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20" windowHeight="1132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60" i="1" l="1"/>
  <c r="D60" i="1"/>
  <c r="C60" i="1"/>
  <c r="E57" i="1"/>
  <c r="D57" i="1"/>
  <c r="C57" i="1"/>
  <c r="E53" i="1"/>
  <c r="E56" i="1" s="1"/>
  <c r="I56" i="1" s="1"/>
  <c r="D53" i="1"/>
  <c r="D56" i="1" s="1"/>
  <c r="C53" i="1"/>
  <c r="C56" i="1" s="1"/>
  <c r="E47" i="1"/>
  <c r="D47" i="1"/>
  <c r="C47" i="1"/>
  <c r="E44" i="1"/>
  <c r="D44" i="1"/>
  <c r="C44" i="1"/>
  <c r="E41" i="1"/>
  <c r="D41" i="1"/>
  <c r="C41" i="1"/>
  <c r="E38" i="1"/>
  <c r="D38" i="1"/>
  <c r="C38" i="1"/>
  <c r="E35" i="1"/>
  <c r="D35" i="1"/>
  <c r="C35" i="1"/>
  <c r="E32" i="1"/>
  <c r="D32" i="1"/>
  <c r="C32" i="1"/>
  <c r="E29" i="1"/>
  <c r="D29" i="1"/>
  <c r="C29" i="1"/>
  <c r="E26" i="1"/>
  <c r="D26" i="1"/>
  <c r="C26" i="1"/>
  <c r="E23" i="1"/>
  <c r="D23" i="1"/>
  <c r="C23" i="1"/>
  <c r="E20" i="1"/>
  <c r="D20" i="1"/>
  <c r="C20" i="1"/>
  <c r="E17" i="1"/>
  <c r="D17" i="1"/>
  <c r="C17" i="1"/>
  <c r="E14" i="1"/>
  <c r="D14" i="1"/>
  <c r="C14" i="1"/>
  <c r="C12" i="1"/>
  <c r="C15" i="1" s="1"/>
  <c r="E11" i="1"/>
  <c r="D11" i="1"/>
  <c r="C11" i="1"/>
  <c r="E9" i="1"/>
  <c r="E12" i="1" s="1"/>
  <c r="E15" i="1" s="1"/>
  <c r="E18" i="1" s="1"/>
  <c r="E21" i="1" s="1"/>
  <c r="D9" i="1"/>
  <c r="D12" i="1" s="1"/>
  <c r="C9" i="1"/>
  <c r="E8" i="1"/>
  <c r="D8" i="1"/>
  <c r="H8" i="1" s="1"/>
  <c r="C8" i="1"/>
  <c r="G8" i="1" s="1"/>
  <c r="E6" i="1"/>
  <c r="I6" i="1" s="1"/>
  <c r="D6" i="1"/>
  <c r="H6" i="1" s="1"/>
  <c r="C6" i="1"/>
  <c r="G6" i="1" s="1"/>
  <c r="B4" i="1"/>
  <c r="A3" i="1"/>
  <c r="D50" i="1"/>
  <c r="C50" i="1"/>
  <c r="G11" i="1" l="1"/>
  <c r="G56" i="1"/>
  <c r="I17" i="1"/>
  <c r="H56" i="1"/>
  <c r="I11" i="1"/>
  <c r="D59" i="1"/>
  <c r="H59" i="1" s="1"/>
  <c r="D15" i="1"/>
  <c r="D18" i="1" s="1"/>
  <c r="D21" i="1" s="1"/>
  <c r="D24" i="1" s="1"/>
  <c r="H11" i="1"/>
  <c r="I14" i="1"/>
  <c r="C59" i="1"/>
  <c r="G59" i="1" s="1"/>
  <c r="E24" i="1"/>
  <c r="E27" i="1" s="1"/>
  <c r="E30" i="1" s="1"/>
  <c r="E33" i="1" s="1"/>
  <c r="I20" i="1"/>
  <c r="C18" i="1"/>
  <c r="C21" i="1" s="1"/>
  <c r="C24" i="1" s="1"/>
  <c r="G14" i="1"/>
  <c r="I23" i="1"/>
  <c r="H17" i="1"/>
  <c r="I8" i="1"/>
  <c r="H14" i="1" l="1"/>
  <c r="E50" i="1"/>
  <c r="G17" i="1"/>
  <c r="E36" i="1"/>
  <c r="I32" i="1"/>
  <c r="C27" i="1"/>
  <c r="G23" i="1"/>
  <c r="I26" i="1"/>
  <c r="D27" i="1"/>
  <c r="H23" i="1"/>
  <c r="H20" i="1"/>
  <c r="G20" i="1"/>
  <c r="I29" i="1"/>
  <c r="E59" i="1"/>
  <c r="I59" i="1" s="1"/>
  <c r="D30" i="1" l="1"/>
  <c r="H26" i="1"/>
  <c r="E39" i="1"/>
  <c r="I35" i="1"/>
  <c r="C30" i="1"/>
  <c r="G26" i="1"/>
  <c r="C33" i="1" l="1"/>
  <c r="G29" i="1"/>
  <c r="E42" i="1"/>
  <c r="I38" i="1"/>
  <c r="D33" i="1"/>
  <c r="H29" i="1"/>
  <c r="D36" i="1" l="1"/>
  <c r="H32" i="1"/>
  <c r="E45" i="1"/>
  <c r="I41" i="1"/>
  <c r="C36" i="1"/>
  <c r="G32" i="1"/>
  <c r="E48" i="1" l="1"/>
  <c r="I44" i="1"/>
  <c r="C39" i="1"/>
  <c r="G35" i="1"/>
  <c r="D39" i="1"/>
  <c r="H35" i="1"/>
  <c r="C42" i="1" l="1"/>
  <c r="G38" i="1"/>
  <c r="D42" i="1"/>
  <c r="H38" i="1"/>
  <c r="E54" i="1"/>
  <c r="I53" i="1" s="1"/>
  <c r="E51" i="1"/>
  <c r="I50" i="1" s="1"/>
  <c r="I47" i="1"/>
  <c r="D45" i="1" l="1"/>
  <c r="H41" i="1"/>
  <c r="C45" i="1"/>
  <c r="G41" i="1"/>
  <c r="C48" i="1" l="1"/>
  <c r="G44" i="1"/>
  <c r="D48" i="1"/>
  <c r="H44" i="1"/>
  <c r="D51" i="1" l="1"/>
  <c r="H50" i="1" s="1"/>
  <c r="H47" i="1"/>
  <c r="D54" i="1"/>
  <c r="H53" i="1" s="1"/>
  <c r="C54" i="1"/>
  <c r="G53" i="1" s="1"/>
  <c r="C51" i="1"/>
  <c r="G50" i="1" s="1"/>
  <c r="G47" i="1"/>
</calcChain>
</file>

<file path=xl/sharedStrings.xml><?xml version="1.0" encoding="utf-8"?>
<sst xmlns="http://schemas.openxmlformats.org/spreadsheetml/2006/main" count="63" uniqueCount="46">
  <si>
    <t>702</t>
  </si>
  <si>
    <t>Indicatori economici-gestionali</t>
  </si>
  <si>
    <t>Indicatore 1:</t>
  </si>
  <si>
    <t xml:space="preserve">Indicatore 2: </t>
  </si>
  <si>
    <t>Sottoindicatore 2.1:</t>
  </si>
  <si>
    <t>Sottoindicatore 2.1.1:</t>
  </si>
  <si>
    <t>Sottoindicatore 2.1.2:</t>
  </si>
  <si>
    <t>Sottoindicatore 2.1.3:</t>
  </si>
  <si>
    <t>Sottoindicatore 2.1.4:</t>
  </si>
  <si>
    <t>Sottoindicatore 2.2:</t>
  </si>
  <si>
    <t>Sottoindicatore 2.3:</t>
  </si>
  <si>
    <t>Sottoindicatore 2.4:</t>
  </si>
  <si>
    <t>Sottoindicatore 2.5:</t>
  </si>
  <si>
    <t>Sottoindicatore 2.6:</t>
  </si>
  <si>
    <t>Sottoindicatore 2.7:</t>
  </si>
  <si>
    <t>Sottoindicatore 2.8:</t>
  </si>
  <si>
    <t>Sottoindicatore 2.9:</t>
  </si>
  <si>
    <t>Indicatore 3:</t>
  </si>
  <si>
    <t>Indicatore 4:</t>
  </si>
  <si>
    <t>Indicatore 5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</si>
  <si>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</si>
  <si>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</si>
  <si>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</si>
  <si>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</si>
  <si>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</si>
  <si>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</si>
  <si>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Costi del personale</t>
  </si>
  <si>
    <t>Ricavi della gestione caratteristica</t>
  </si>
  <si>
    <t>Costi per beni e servizi</t>
  </si>
  <si>
    <t>Acquisti di beni sanitari</t>
  </si>
  <si>
    <t>Farmaci ed emoderivati</t>
  </si>
  <si>
    <t>Materiali diagnostici</t>
  </si>
  <si>
    <t>Presidi chirurgici e materiali sanitari</t>
  </si>
  <si>
    <t>Materiali protesici</t>
  </si>
  <si>
    <t>Acquisti di beni non sanitari</t>
  </si>
  <si>
    <t>Consulenze, Collaborazioni,  Interinale e altre prestazioni di lavoro sanitarie e sociosanitarie</t>
  </si>
  <si>
    <t>Altri servizi sanitari e sociosanitari a rilevanza sanitaria</t>
  </si>
  <si>
    <t>Servizi non sanitari</t>
  </si>
  <si>
    <t>Consulenze, Collaborazioni,  Interinale e altre prestazioni di lavoro non sanitarie</t>
  </si>
  <si>
    <t>Manutenzione e riparazione (ordinaria esternalizzata)</t>
  </si>
  <si>
    <t>Godimento di beni di terzi</t>
  </si>
  <si>
    <t>Integrativa e protesica</t>
  </si>
  <si>
    <t>Costi caratteristici</t>
  </si>
  <si>
    <t>Totale costi al netto amm.ti sterilizzati</t>
  </si>
  <si>
    <t xml:space="preserve">Contributo PSSR </t>
  </si>
  <si>
    <t>GLI INDICATORI NON HANNO TERMINI DI PARAGONE CON L'ESERCIZIO PRECEDENTE POICHE' L'AZIENDA E' STATA COSTITUITA L'1/1/2016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</si>
</sst>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Book Antiqua"/>
      <family val="2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b/>
      <i/>
      <sz val="12"/>
      <color indexed="8"/>
      <name val="Century Gothic"/>
      <family val="2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3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7" fillId="0" borderId="0" xfId="1" applyFont="1" applyProtection="1"/>
    <xf numFmtId="0" fontId="6" fillId="0" borderId="0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left" wrapText="1"/>
    </xf>
    <xf numFmtId="0" fontId="3" fillId="0" borderId="0" xfId="1" applyFont="1" applyProtection="1"/>
    <xf numFmtId="0" fontId="4" fillId="0" borderId="6" xfId="1" applyFont="1" applyBorder="1" applyAlignment="1" applyProtection="1">
      <alignment wrapText="1"/>
    </xf>
    <xf numFmtId="0" fontId="4" fillId="0" borderId="7" xfId="1" applyFont="1" applyBorder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8" xfId="1" applyFont="1" applyBorder="1" applyAlignment="1" applyProtection="1">
      <alignment wrapText="1"/>
    </xf>
    <xf numFmtId="0" fontId="4" fillId="0" borderId="9" xfId="1" applyFont="1" applyBorder="1" applyAlignment="1" applyProtection="1">
      <alignment wrapText="1"/>
    </xf>
    <xf numFmtId="0" fontId="7" fillId="0" borderId="8" xfId="1" applyFont="1" applyBorder="1" applyAlignment="1" applyProtection="1">
      <alignment wrapText="1"/>
    </xf>
    <xf numFmtId="0" fontId="7" fillId="0" borderId="9" xfId="1" applyFont="1" applyBorder="1" applyAlignment="1" applyProtection="1">
      <alignment wrapText="1"/>
    </xf>
    <xf numFmtId="0" fontId="7" fillId="0" borderId="0" xfId="1" applyFont="1" applyBorder="1" applyAlignment="1" applyProtection="1">
      <alignment wrapText="1"/>
    </xf>
    <xf numFmtId="0" fontId="4" fillId="0" borderId="0" xfId="1" applyFont="1" applyBorder="1" applyAlignment="1" applyProtection="1">
      <alignment wrapText="1"/>
    </xf>
    <xf numFmtId="164" fontId="4" fillId="0" borderId="6" xfId="2" applyNumberFormat="1" applyFont="1" applyFill="1" applyBorder="1" applyProtection="1"/>
    <xf numFmtId="41" fontId="4" fillId="0" borderId="7" xfId="1" applyNumberFormat="1" applyFont="1" applyFill="1" applyBorder="1" applyProtection="1"/>
    <xf numFmtId="0" fontId="4" fillId="0" borderId="0" xfId="1" applyFont="1" applyFill="1" applyProtection="1"/>
    <xf numFmtId="41" fontId="4" fillId="0" borderId="6" xfId="1" applyNumberFormat="1" applyFont="1" applyFill="1" applyBorder="1" applyProtection="1"/>
    <xf numFmtId="41" fontId="4" fillId="0" borderId="8" xfId="1" applyNumberFormat="1" applyFont="1" applyFill="1" applyBorder="1" applyProtection="1"/>
    <xf numFmtId="41" fontId="4" fillId="0" borderId="9" xfId="1" applyNumberFormat="1" applyFont="1" applyFill="1" applyBorder="1" applyProtection="1"/>
    <xf numFmtId="41" fontId="7" fillId="0" borderId="8" xfId="1" applyNumberFormat="1" applyFont="1" applyFill="1" applyBorder="1" applyProtection="1"/>
    <xf numFmtId="41" fontId="7" fillId="0" borderId="9" xfId="1" applyNumberFormat="1" applyFont="1" applyFill="1" applyBorder="1" applyProtection="1"/>
    <xf numFmtId="0" fontId="7" fillId="0" borderId="0" xfId="1" applyFont="1" applyFill="1" applyProtection="1"/>
    <xf numFmtId="41" fontId="7" fillId="0" borderId="0" xfId="1" applyNumberFormat="1" applyFont="1" applyFill="1" applyBorder="1" applyProtection="1"/>
    <xf numFmtId="41" fontId="4" fillId="0" borderId="8" xfId="1" applyNumberFormat="1" applyFont="1" applyFill="1" applyBorder="1" applyAlignment="1" applyProtection="1">
      <alignment vertical="center"/>
    </xf>
    <xf numFmtId="41" fontId="4" fillId="0" borderId="0" xfId="1" applyNumberFormat="1" applyFont="1" applyFill="1" applyBorder="1" applyProtection="1"/>
    <xf numFmtId="0" fontId="4" fillId="0" borderId="6" xfId="1" applyFont="1" applyBorder="1" applyProtection="1"/>
    <xf numFmtId="0" fontId="4" fillId="0" borderId="7" xfId="1" applyFont="1" applyBorder="1" applyProtection="1"/>
    <xf numFmtId="0" fontId="4" fillId="0" borderId="8" xfId="1" applyFont="1" applyBorder="1" applyProtection="1"/>
    <xf numFmtId="0" fontId="4" fillId="0" borderId="9" xfId="1" applyFont="1" applyBorder="1" applyProtection="1"/>
    <xf numFmtId="0" fontId="7" fillId="0" borderId="8" xfId="1" applyFont="1" applyBorder="1" applyProtection="1"/>
    <xf numFmtId="0" fontId="7" fillId="0" borderId="9" xfId="1" applyFont="1" applyBorder="1" applyProtection="1"/>
    <xf numFmtId="0" fontId="7" fillId="0" borderId="0" xfId="1" applyFont="1" applyBorder="1" applyProtection="1"/>
    <xf numFmtId="0" fontId="4" fillId="0" borderId="0" xfId="1" applyFont="1" applyBorder="1" applyProtection="1"/>
    <xf numFmtId="10" fontId="8" fillId="0" borderId="10" xfId="3" applyNumberFormat="1" applyFont="1" applyBorder="1" applyAlignment="1" applyProtection="1">
      <alignment horizontal="center" vertical="center"/>
    </xf>
    <xf numFmtId="10" fontId="8" fillId="0" borderId="11" xfId="3" applyNumberFormat="1" applyFont="1" applyBorder="1" applyAlignment="1" applyProtection="1">
      <alignment horizontal="center" vertical="center"/>
    </xf>
    <xf numFmtId="10" fontId="9" fillId="0" borderId="0" xfId="1" applyNumberFormat="1" applyFont="1" applyProtection="1"/>
    <xf numFmtId="10" fontId="8" fillId="0" borderId="0" xfId="1" applyNumberFormat="1" applyFont="1" applyProtection="1"/>
    <xf numFmtId="10" fontId="8" fillId="0" borderId="4" xfId="3" applyNumberFormat="1" applyFont="1" applyBorder="1" applyAlignment="1" applyProtection="1">
      <alignment horizontal="center" vertical="center"/>
    </xf>
    <xf numFmtId="10" fontId="8" fillId="0" borderId="5" xfId="3" applyNumberFormat="1" applyFont="1" applyBorder="1" applyAlignment="1" applyProtection="1">
      <alignment horizontal="center" vertical="center"/>
    </xf>
    <xf numFmtId="10" fontId="8" fillId="0" borderId="12" xfId="1" applyNumberFormat="1" applyFont="1" applyBorder="1" applyProtection="1"/>
    <xf numFmtId="10" fontId="10" fillId="0" borderId="4" xfId="3" applyNumberFormat="1" applyFont="1" applyBorder="1" applyAlignment="1" applyProtection="1">
      <alignment horizontal="center" vertical="center"/>
    </xf>
    <xf numFmtId="10" fontId="10" fillId="0" borderId="5" xfId="3" applyNumberFormat="1" applyFont="1" applyBorder="1" applyAlignment="1" applyProtection="1">
      <alignment horizontal="center" vertical="center"/>
    </xf>
    <xf numFmtId="10" fontId="8" fillId="0" borderId="13" xfId="3" applyNumberFormat="1" applyFont="1" applyBorder="1" applyAlignment="1" applyProtection="1">
      <alignment horizontal="center" vertical="center"/>
    </xf>
    <xf numFmtId="10" fontId="8" fillId="0" borderId="14" xfId="3" applyNumberFormat="1" applyFont="1" applyBorder="1" applyAlignment="1" applyProtection="1">
      <alignment horizontal="center" vertical="center"/>
    </xf>
    <xf numFmtId="10" fontId="10" fillId="0" borderId="13" xfId="3" applyNumberFormat="1" applyFont="1" applyBorder="1" applyAlignment="1" applyProtection="1">
      <alignment horizontal="center" vertical="center"/>
    </xf>
    <xf numFmtId="10" fontId="10" fillId="0" borderId="14" xfId="3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justify" vertical="center" wrapText="1"/>
    </xf>
    <xf numFmtId="0" fontId="5" fillId="0" borderId="0" xfId="1" applyFont="1" applyAlignment="1" applyProtection="1">
      <alignment horizontal="justify"/>
    </xf>
    <xf numFmtId="0" fontId="4" fillId="0" borderId="0" xfId="1" applyFont="1" applyAlignment="1" applyProtection="1">
      <alignment horizontal="justify"/>
    </xf>
    <xf numFmtId="0" fontId="4" fillId="0" borderId="0" xfId="1" applyFont="1" applyAlignment="1" applyProtection="1">
      <alignment horizontal="justify" vertical="center" wrapText="1"/>
    </xf>
    <xf numFmtId="0" fontId="4" fillId="0" borderId="0" xfId="1" applyFont="1" applyAlignment="1" applyProtection="1">
      <alignment horizontal="justify" vertical="center"/>
    </xf>
    <xf numFmtId="0" fontId="0" fillId="0" borderId="0" xfId="0" applyAlignment="1">
      <alignment horizontal="justify"/>
    </xf>
    <xf numFmtId="0" fontId="11" fillId="2" borderId="0" xfId="0" applyFont="1" applyFill="1" applyAlignment="1"/>
  </cellXfs>
  <cellStyles count="4">
    <cellStyle name="Migliaia 2" xfId="2"/>
    <cellStyle name="Normale" xfId="0" builtinId="0"/>
    <cellStyle name="Normale 2_conto_economico_trimestrale_TRIM_1" xfId="1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_di_esercizio_20170511_1226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NI-Ter"/>
      <sheetName val="Dettaglio_CE_Ter"/>
      <sheetName val="Dettaglio_CE_LP_Ter"/>
      <sheetName val="NI-118"/>
      <sheetName val="NI-Ric"/>
      <sheetName val="Dettaglio_CE_Ric"/>
      <sheetName val="Dettaglio_CE_LP_Ric"/>
      <sheetName val="NI-Soc"/>
      <sheetName val="Dettaglio_CE_Soc"/>
      <sheetName val="Dettaglio_CE_LP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SANTI PAOLO E CARLO</v>
          </cell>
        </row>
        <row r="3">
          <cell r="B3" t="str">
            <v>2016</v>
          </cell>
        </row>
        <row r="5">
          <cell r="B5" t="str">
            <v>Consuntivo</v>
          </cell>
        </row>
      </sheetData>
      <sheetData sheetId="1"/>
      <sheetData sheetId="2"/>
      <sheetData sheetId="3">
        <row r="10">
          <cell r="M10" t="str">
            <v>Valore netto al 01/01/2016</v>
          </cell>
          <cell r="N10" t="str">
            <v>Valore netto al 31/12/2016</v>
          </cell>
        </row>
      </sheetData>
      <sheetData sheetId="4"/>
      <sheetData sheetId="5">
        <row r="10">
          <cell r="Q10" t="str">
            <v>Prechiusura al 31/12/2016</v>
          </cell>
        </row>
        <row r="11">
          <cell r="M11">
            <v>0</v>
          </cell>
          <cell r="N11">
            <v>391736</v>
          </cell>
          <cell r="Q11">
            <v>0</v>
          </cell>
        </row>
        <row r="26">
          <cell r="M26">
            <v>0</v>
          </cell>
          <cell r="N26">
            <v>41073</v>
          </cell>
        </row>
        <row r="86">
          <cell r="M86">
            <v>0</v>
          </cell>
          <cell r="N86">
            <v>0</v>
          </cell>
          <cell r="Q86">
            <v>0</v>
          </cell>
        </row>
        <row r="311">
          <cell r="M311">
            <v>0</v>
          </cell>
          <cell r="N311">
            <v>9970</v>
          </cell>
          <cell r="Q311">
            <v>0</v>
          </cell>
        </row>
        <row r="326">
          <cell r="M326">
            <v>0</v>
          </cell>
          <cell r="N326">
            <v>380122</v>
          </cell>
          <cell r="Q326">
            <v>0</v>
          </cell>
        </row>
        <row r="330">
          <cell r="M330">
            <v>0</v>
          </cell>
          <cell r="N330">
            <v>81727</v>
          </cell>
          <cell r="Q330">
            <v>0</v>
          </cell>
        </row>
        <row r="332">
          <cell r="M332">
            <v>0</v>
          </cell>
          <cell r="N332">
            <v>79905</v>
          </cell>
          <cell r="Q332">
            <v>0</v>
          </cell>
        </row>
        <row r="336">
          <cell r="M336">
            <v>0</v>
          </cell>
        </row>
        <row r="337">
          <cell r="N337">
            <v>26194</v>
          </cell>
        </row>
        <row r="338">
          <cell r="N338">
            <v>7976</v>
          </cell>
        </row>
        <row r="339">
          <cell r="M339">
            <v>0</v>
          </cell>
          <cell r="N339">
            <v>6967</v>
          </cell>
        </row>
        <row r="340">
          <cell r="M340">
            <v>0</v>
          </cell>
          <cell r="N340">
            <v>3796</v>
          </cell>
        </row>
        <row r="341">
          <cell r="M341">
            <v>0</v>
          </cell>
          <cell r="N341">
            <v>0</v>
          </cell>
        </row>
        <row r="342">
          <cell r="M342">
            <v>0</v>
          </cell>
          <cell r="N342">
            <v>0</v>
          </cell>
        </row>
        <row r="343">
          <cell r="M343">
            <v>0</v>
          </cell>
          <cell r="N343">
            <v>0</v>
          </cell>
        </row>
        <row r="344">
          <cell r="M344">
            <v>0</v>
          </cell>
          <cell r="N344">
            <v>490</v>
          </cell>
        </row>
        <row r="345">
          <cell r="M345">
            <v>0</v>
          </cell>
          <cell r="N345">
            <v>0</v>
          </cell>
        </row>
        <row r="346">
          <cell r="M346">
            <v>0</v>
          </cell>
          <cell r="N346">
            <v>0</v>
          </cell>
        </row>
        <row r="347">
          <cell r="M347">
            <v>0</v>
          </cell>
          <cell r="N347">
            <v>0</v>
          </cell>
        </row>
        <row r="348">
          <cell r="M348">
            <v>0</v>
          </cell>
          <cell r="N348">
            <v>70</v>
          </cell>
        </row>
        <row r="349">
          <cell r="M349">
            <v>0</v>
          </cell>
          <cell r="N349">
            <v>323</v>
          </cell>
        </row>
        <row r="350">
          <cell r="M350">
            <v>0</v>
          </cell>
          <cell r="N350">
            <v>123</v>
          </cell>
        </row>
        <row r="351">
          <cell r="M351">
            <v>0</v>
          </cell>
          <cell r="N351">
            <v>289</v>
          </cell>
        </row>
        <row r="352">
          <cell r="M352">
            <v>0</v>
          </cell>
        </row>
        <row r="353">
          <cell r="M353">
            <v>0</v>
          </cell>
          <cell r="N353">
            <v>0</v>
          </cell>
        </row>
        <row r="354">
          <cell r="M354">
            <v>0</v>
          </cell>
          <cell r="N354">
            <v>0</v>
          </cell>
        </row>
        <row r="355">
          <cell r="M355">
            <v>0</v>
          </cell>
          <cell r="N355">
            <v>210</v>
          </cell>
        </row>
        <row r="356">
          <cell r="M356">
            <v>0</v>
          </cell>
        </row>
        <row r="357">
          <cell r="M357">
            <v>0</v>
          </cell>
        </row>
        <row r="360">
          <cell r="M360">
            <v>0</v>
          </cell>
          <cell r="N360">
            <v>6581</v>
          </cell>
        </row>
        <row r="361">
          <cell r="M361">
            <v>0</v>
          </cell>
          <cell r="N361">
            <v>759</v>
          </cell>
        </row>
        <row r="362">
          <cell r="M362">
            <v>0</v>
          </cell>
          <cell r="N362">
            <v>187</v>
          </cell>
        </row>
        <row r="363">
          <cell r="M363">
            <v>0</v>
          </cell>
        </row>
        <row r="372">
          <cell r="M372">
            <v>0</v>
          </cell>
          <cell r="N372">
            <v>1633</v>
          </cell>
        </row>
        <row r="378">
          <cell r="M378">
            <v>0</v>
          </cell>
          <cell r="N378">
            <v>2209</v>
          </cell>
        </row>
        <row r="379">
          <cell r="M379">
            <v>0</v>
          </cell>
          <cell r="N379">
            <v>3259</v>
          </cell>
        </row>
        <row r="391">
          <cell r="M391">
            <v>0</v>
          </cell>
          <cell r="N391">
            <v>1822</v>
          </cell>
          <cell r="Q391">
            <v>0</v>
          </cell>
        </row>
        <row r="412">
          <cell r="M412">
            <v>0</v>
          </cell>
          <cell r="N412">
            <v>84435</v>
          </cell>
          <cell r="Q412">
            <v>0</v>
          </cell>
        </row>
        <row r="713">
          <cell r="M713">
            <v>0</v>
          </cell>
          <cell r="N713">
            <v>17987</v>
          </cell>
          <cell r="Q713">
            <v>0</v>
          </cell>
        </row>
        <row r="726">
          <cell r="M726">
            <v>0</v>
          </cell>
          <cell r="N726">
            <v>220</v>
          </cell>
        </row>
        <row r="731">
          <cell r="M731">
            <v>0</v>
          </cell>
          <cell r="N731">
            <v>5796</v>
          </cell>
        </row>
        <row r="745">
          <cell r="M745">
            <v>0</v>
          </cell>
          <cell r="N745">
            <v>8390</v>
          </cell>
          <cell r="Q745">
            <v>0</v>
          </cell>
        </row>
        <row r="770">
          <cell r="M770">
            <v>0</v>
          </cell>
          <cell r="N770">
            <v>43432</v>
          </cell>
          <cell r="Q770">
            <v>0</v>
          </cell>
        </row>
        <row r="796">
          <cell r="M796">
            <v>0</v>
          </cell>
          <cell r="N796">
            <v>203</v>
          </cell>
          <cell r="Q796">
            <v>0</v>
          </cell>
        </row>
        <row r="805">
          <cell r="M805">
            <v>0</v>
          </cell>
        </row>
        <row r="806">
          <cell r="M806">
            <v>0</v>
          </cell>
        </row>
        <row r="808">
          <cell r="M808">
            <v>0</v>
          </cell>
          <cell r="N808">
            <v>16</v>
          </cell>
        </row>
        <row r="809">
          <cell r="M809">
            <v>0</v>
          </cell>
          <cell r="N809">
            <v>69</v>
          </cell>
        </row>
        <row r="828">
          <cell r="M828">
            <v>0</v>
          </cell>
          <cell r="N828">
            <v>8074</v>
          </cell>
          <cell r="Q828">
            <v>0</v>
          </cell>
        </row>
        <row r="841">
          <cell r="M841">
            <v>0</v>
          </cell>
          <cell r="N841">
            <v>5345</v>
          </cell>
          <cell r="Q841">
            <v>0</v>
          </cell>
        </row>
        <row r="855">
          <cell r="M855">
            <v>0</v>
          </cell>
          <cell r="N855">
            <v>181868</v>
          </cell>
          <cell r="Q855">
            <v>0</v>
          </cell>
        </row>
        <row r="1190">
          <cell r="M1190">
            <v>0</v>
          </cell>
          <cell r="N1190">
            <v>2152</v>
          </cell>
          <cell r="Q1190">
            <v>0</v>
          </cell>
        </row>
        <row r="1402">
          <cell r="M1402">
            <v>0</v>
          </cell>
          <cell r="N1402">
            <v>7</v>
          </cell>
          <cell r="Q1402">
            <v>0</v>
          </cell>
        </row>
        <row r="1484">
          <cell r="M1484">
            <v>0</v>
          </cell>
          <cell r="N1484">
            <v>12904</v>
          </cell>
          <cell r="Q1484">
            <v>0</v>
          </cell>
        </row>
        <row r="1501">
          <cell r="M1501">
            <v>0</v>
          </cell>
          <cell r="N1501">
            <v>383340</v>
          </cell>
          <cell r="Q150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0</v>
          </cell>
          <cell r="D37">
            <v>41073</v>
          </cell>
          <cell r="E37">
            <v>41073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F5" sqref="F5"/>
    </sheetView>
  </sheetViews>
  <sheetFormatPr defaultRowHeight="16.5" x14ac:dyDescent="0.3"/>
  <cols>
    <col min="1" max="1" width="29.75" bestFit="1" customWidth="1"/>
    <col min="2" max="2" width="26.5" bestFit="1" customWidth="1"/>
    <col min="3" max="4" width="14.625" bestFit="1" customWidth="1"/>
    <col min="5" max="5" width="13.75" bestFit="1" customWidth="1"/>
    <col min="6" max="6" width="19.625" customWidth="1"/>
    <col min="7" max="7" width="14.625" bestFit="1" customWidth="1"/>
    <col min="8" max="9" width="19.625" customWidth="1"/>
  </cols>
  <sheetData>
    <row r="1" spans="1:9" x14ac:dyDescent="0.3">
      <c r="A1" s="68" t="s">
        <v>45</v>
      </c>
      <c r="B1" s="68"/>
      <c r="C1" s="68"/>
      <c r="D1" s="68"/>
      <c r="E1" s="68"/>
      <c r="F1" s="68"/>
      <c r="G1" s="68"/>
      <c r="H1" s="68"/>
      <c r="I1" s="68"/>
    </row>
    <row r="3" spans="1:9" ht="20.25" x14ac:dyDescent="0.3">
      <c r="A3" s="1" t="str">
        <f>"AZIENDE SOCIO SANITARIE TERRITORIALI - INDICATORI DI BILANCIO " &amp; ([1]Info!$B$5) &amp; " " &amp;[1]Info!$B$3</f>
        <v>AZIENDE SOCIO SANITARIE TERRITORIALI - INDICATORI DI BILANCIO Consuntivo 2016</v>
      </c>
      <c r="B3" s="1"/>
      <c r="C3" s="1"/>
      <c r="D3" s="1"/>
      <c r="E3" s="1"/>
      <c r="F3" s="1"/>
      <c r="G3" s="1"/>
      <c r="H3" s="1"/>
      <c r="I3" s="1"/>
    </row>
    <row r="4" spans="1:9" x14ac:dyDescent="0.3">
      <c r="A4" s="2" t="s">
        <v>0</v>
      </c>
      <c r="B4" s="19" t="str">
        <f>[1]Info!$C$2</f>
        <v>ASST SANTI PAOLO E CARLO</v>
      </c>
      <c r="C4" s="3"/>
      <c r="D4" s="3"/>
      <c r="E4" s="3"/>
      <c r="F4" s="3"/>
      <c r="G4" s="3"/>
      <c r="H4" s="3"/>
      <c r="I4" s="3"/>
    </row>
    <row r="5" spans="1:9" x14ac:dyDescent="0.3">
      <c r="A5" s="3"/>
      <c r="B5" s="3"/>
      <c r="C5" s="3"/>
      <c r="D5" s="3"/>
      <c r="E5" s="3"/>
      <c r="F5" s="3"/>
      <c r="G5" s="3"/>
      <c r="H5" s="3"/>
      <c r="I5" s="3"/>
    </row>
    <row r="6" spans="1:9" s="67" customFormat="1" ht="33" x14ac:dyDescent="0.3">
      <c r="A6" s="63" t="s">
        <v>1</v>
      </c>
      <c r="B6" s="64"/>
      <c r="C6" s="65" t="str">
        <f>+'[1]NI-Tot'!M10</f>
        <v>Valore netto al 01/01/2016</v>
      </c>
      <c r="D6" s="65" t="str">
        <f>+'[1]NI-Tot'!N10</f>
        <v>Valore netto al 31/12/2016</v>
      </c>
      <c r="E6" s="65" t="str">
        <f>'[1]NI-San'!Q10</f>
        <v>Prechiusura al 31/12/2016</v>
      </c>
      <c r="F6" s="66"/>
      <c r="G6" s="62" t="str">
        <f>+C6</f>
        <v>Valore netto al 01/01/2016</v>
      </c>
      <c r="H6" s="62" t="str">
        <f>+D6</f>
        <v>Valore netto al 31/12/2016</v>
      </c>
      <c r="I6" s="62" t="str">
        <f>E6</f>
        <v>Prechiusura al 31/12/2016</v>
      </c>
    </row>
    <row r="7" spans="1:9" x14ac:dyDescent="0.3">
      <c r="A7" s="3"/>
      <c r="B7" s="3"/>
      <c r="C7" s="3"/>
      <c r="D7" s="3"/>
      <c r="E7" s="3"/>
      <c r="F7" s="3"/>
      <c r="G7" s="3"/>
      <c r="H7" s="3"/>
      <c r="I7" s="3"/>
    </row>
    <row r="8" spans="1:9" x14ac:dyDescent="0.3">
      <c r="A8" s="5" t="s">
        <v>2</v>
      </c>
      <c r="B8" s="20" t="s">
        <v>26</v>
      </c>
      <c r="C8" s="29">
        <f>+'[1]NI-San'!$M$855+'[1]NI-San'!$M$726+'[1]NI-San'!$M$731+'[1]NI-San'!$M$734+'[1]NI-San'!$M$805+'[1]NI-San'!$M$806+'[1]NI-San'!$M$808+'[1]NI-San'!$M$809</f>
        <v>0</v>
      </c>
      <c r="D8" s="29">
        <f>+'[1]NI-San'!$N$855+'[1]NI-San'!$N$726+'[1]NI-San'!$N$731+'[1]NI-San'!$N$734+'[1]NI-San'!$N$805+'[1]NI-San'!$N$806+'[1]NI-San'!$N$808+'[1]NI-San'!$N$809</f>
        <v>187969</v>
      </c>
      <c r="E8" s="29">
        <f>+'[1]NI-San'!$Q$855+'[1]NI-San'!$Q$726+'[1]NI-San'!$Q$731+'[1]NI-San'!$Q$734+'[1]NI-San'!$Q$805+'[1]NI-San'!$Q$806+'[1]NI-San'!$Q$808+'[1]NI-San'!$Q$809</f>
        <v>0</v>
      </c>
      <c r="F8" s="41"/>
      <c r="G8" s="49" t="e">
        <f>+C8/C9</f>
        <v>#DIV/0!</v>
      </c>
      <c r="H8" s="49">
        <f>+D8/D9</f>
        <v>0.55172545370759007</v>
      </c>
      <c r="I8" s="49" t="e">
        <f>+E8/E9</f>
        <v>#DIV/0!</v>
      </c>
    </row>
    <row r="9" spans="1:9" ht="33" x14ac:dyDescent="0.3">
      <c r="A9" s="6"/>
      <c r="B9" s="21" t="s">
        <v>27</v>
      </c>
      <c r="C9" s="30">
        <f>+'[1]NI-San'!$M$11-'[1]NI-San'!$M$26-'[1]NI-San'!$M$311-'[1]NI-San'!$M$86</f>
        <v>0</v>
      </c>
      <c r="D9" s="30">
        <f>+'[1]NI-San'!$N$11-'[1]NI-San'!$N$26-'[1]NI-San'!$N$311-'[1]NI-San'!$N$86</f>
        <v>340693</v>
      </c>
      <c r="E9" s="30">
        <f>+'[1]NI-San'!$Q$11-'[1]NI-San'!$Q$26-'[1]NI-San'!$Q$311-'[1]NI-San'!$Q$86</f>
        <v>0</v>
      </c>
      <c r="F9" s="42"/>
      <c r="G9" s="50"/>
      <c r="H9" s="50"/>
      <c r="I9" s="50"/>
    </row>
    <row r="10" spans="1:9" ht="17.25" x14ac:dyDescent="0.3">
      <c r="A10" s="3"/>
      <c r="B10" s="22"/>
      <c r="C10" s="31"/>
      <c r="D10" s="31"/>
      <c r="E10" s="31"/>
      <c r="F10" s="3"/>
      <c r="G10" s="51"/>
      <c r="H10" s="51"/>
      <c r="I10" s="51"/>
    </row>
    <row r="11" spans="1:9" x14ac:dyDescent="0.3">
      <c r="A11" s="5" t="s">
        <v>3</v>
      </c>
      <c r="B11" s="20" t="s">
        <v>28</v>
      </c>
      <c r="C11" s="32">
        <f>+'[1]NI-San'!$M$330+'[1]NI-San'!$M$412+'[1]NI-San'!$M$828+'[1]NI-San'!$M$841+'[1]NI-San'!$M$1190</f>
        <v>0</v>
      </c>
      <c r="D11" s="32">
        <f>+'[1]NI-San'!$N$330+'[1]NI-San'!$N$412+'[1]NI-San'!$N$828+'[1]NI-San'!$N$841+'[1]NI-San'!$N$1190</f>
        <v>181733</v>
      </c>
      <c r="E11" s="32">
        <f>+'[1]NI-San'!$Q$330+'[1]NI-San'!$Q$412+'[1]NI-San'!$Q$828+'[1]NI-San'!$Q$841+'[1]NI-San'!$Q$1190</f>
        <v>0</v>
      </c>
      <c r="F11" s="41"/>
      <c r="G11" s="49" t="e">
        <f>+C11/C12</f>
        <v>#DIV/0!</v>
      </c>
      <c r="H11" s="49">
        <f>+D11/D12</f>
        <v>0.53342158482857005</v>
      </c>
      <c r="I11" s="49" t="e">
        <f>+E11/E12</f>
        <v>#DIV/0!</v>
      </c>
    </row>
    <row r="12" spans="1:9" ht="33" x14ac:dyDescent="0.3">
      <c r="A12" s="6"/>
      <c r="B12" s="21" t="s">
        <v>27</v>
      </c>
      <c r="C12" s="30">
        <f>+C9</f>
        <v>0</v>
      </c>
      <c r="D12" s="30">
        <f>+D9</f>
        <v>340693</v>
      </c>
      <c r="E12" s="30">
        <f>+E9</f>
        <v>0</v>
      </c>
      <c r="F12" s="42"/>
      <c r="G12" s="50"/>
      <c r="H12" s="50"/>
      <c r="I12" s="50"/>
    </row>
    <row r="13" spans="1:9" x14ac:dyDescent="0.3">
      <c r="A13" s="3"/>
      <c r="B13" s="22"/>
      <c r="C13" s="31"/>
      <c r="D13" s="31"/>
      <c r="E13" s="31"/>
      <c r="F13" s="3"/>
      <c r="G13" s="52"/>
      <c r="H13" s="52"/>
      <c r="I13" s="52"/>
    </row>
    <row r="14" spans="1:9" x14ac:dyDescent="0.3">
      <c r="A14" s="7" t="s">
        <v>4</v>
      </c>
      <c r="B14" s="23" t="s">
        <v>29</v>
      </c>
      <c r="C14" s="33">
        <f>+'[1]NI-San'!M332</f>
        <v>0</v>
      </c>
      <c r="D14" s="33">
        <f>+'[1]NI-San'!N332</f>
        <v>79905</v>
      </c>
      <c r="E14" s="33">
        <f>+'[1]NI-San'!Q332</f>
        <v>0</v>
      </c>
      <c r="F14" s="43"/>
      <c r="G14" s="53" t="e">
        <f>+C14/C15</f>
        <v>#DIV/0!</v>
      </c>
      <c r="H14" s="58">
        <f>+D14/D15</f>
        <v>0.23453666497403822</v>
      </c>
      <c r="I14" s="58" t="e">
        <f>+E14/E15</f>
        <v>#DIV/0!</v>
      </c>
    </row>
    <row r="15" spans="1:9" ht="33" x14ac:dyDescent="0.3">
      <c r="A15" s="8"/>
      <c r="B15" s="24" t="s">
        <v>27</v>
      </c>
      <c r="C15" s="34">
        <f>+C12</f>
        <v>0</v>
      </c>
      <c r="D15" s="34">
        <f>+D12</f>
        <v>340693</v>
      </c>
      <c r="E15" s="34">
        <f>+E12</f>
        <v>0</v>
      </c>
      <c r="F15" s="44"/>
      <c r="G15" s="54"/>
      <c r="H15" s="59"/>
      <c r="I15" s="59"/>
    </row>
    <row r="16" spans="1:9" x14ac:dyDescent="0.3">
      <c r="A16" s="4"/>
      <c r="B16" s="22"/>
      <c r="C16" s="31"/>
      <c r="D16" s="31"/>
      <c r="E16" s="31"/>
      <c r="F16" s="3"/>
      <c r="G16" s="55"/>
      <c r="H16" s="55"/>
      <c r="I16" s="55"/>
    </row>
    <row r="17" spans="1:9" ht="17.25" x14ac:dyDescent="0.3">
      <c r="A17" s="9" t="s">
        <v>5</v>
      </c>
      <c r="B17" s="25" t="s">
        <v>30</v>
      </c>
      <c r="C17" s="35">
        <f>SUM('[1]NI-San'!M335:M358)</f>
        <v>0</v>
      </c>
      <c r="D17" s="35">
        <f>SUM('[1]NI-San'!N335:N358)</f>
        <v>46438</v>
      </c>
      <c r="E17" s="35">
        <f>SUM('[1]NI-San'!Q335:Q358)</f>
        <v>0</v>
      </c>
      <c r="F17" s="45"/>
      <c r="G17" s="56" t="e">
        <f>+C17/C18</f>
        <v>#DIV/0!</v>
      </c>
      <c r="H17" s="60">
        <f>+D17/D18</f>
        <v>0.13630453223283132</v>
      </c>
      <c r="I17" s="60" t="e">
        <f>+E17/E18</f>
        <v>#DIV/0!</v>
      </c>
    </row>
    <row r="18" spans="1:9" ht="30" x14ac:dyDescent="0.3">
      <c r="A18" s="10"/>
      <c r="B18" s="26" t="s">
        <v>27</v>
      </c>
      <c r="C18" s="36">
        <f>+C15</f>
        <v>0</v>
      </c>
      <c r="D18" s="36">
        <f>+D15</f>
        <v>340693</v>
      </c>
      <c r="E18" s="36">
        <f>+E15</f>
        <v>0</v>
      </c>
      <c r="F18" s="46"/>
      <c r="G18" s="57"/>
      <c r="H18" s="61"/>
      <c r="I18" s="61"/>
    </row>
    <row r="19" spans="1:9" x14ac:dyDescent="0.3">
      <c r="A19" s="11"/>
      <c r="B19" s="11"/>
      <c r="C19" s="37"/>
      <c r="D19" s="37"/>
      <c r="E19" s="37"/>
      <c r="F19" s="11"/>
      <c r="G19" s="55"/>
      <c r="H19" s="55"/>
      <c r="I19" s="55"/>
    </row>
    <row r="20" spans="1:9" ht="17.25" x14ac:dyDescent="0.3">
      <c r="A20" s="9" t="s">
        <v>6</v>
      </c>
      <c r="B20" s="25" t="s">
        <v>31</v>
      </c>
      <c r="C20" s="35">
        <f>+'[1]NI-San'!M360+'[1]NI-San'!M361+'[1]NI-San'!M362</f>
        <v>0</v>
      </c>
      <c r="D20" s="35">
        <f>+'[1]NI-San'!N360+'[1]NI-San'!N361+'[1]NI-San'!N362</f>
        <v>7527</v>
      </c>
      <c r="E20" s="35">
        <f>+'[1]NI-San'!Q360+'[1]NI-San'!Q361+'[1]NI-San'!Q362</f>
        <v>0</v>
      </c>
      <c r="F20" s="45"/>
      <c r="G20" s="56" t="e">
        <f>+C20/C21</f>
        <v>#DIV/0!</v>
      </c>
      <c r="H20" s="60">
        <f>+D20/D21</f>
        <v>2.2093204145667799E-2</v>
      </c>
      <c r="I20" s="60" t="e">
        <f>+E20/E21</f>
        <v>#DIV/0!</v>
      </c>
    </row>
    <row r="21" spans="1:9" ht="30" x14ac:dyDescent="0.3">
      <c r="A21" s="10"/>
      <c r="B21" s="26" t="s">
        <v>27</v>
      </c>
      <c r="C21" s="36">
        <f>+C18</f>
        <v>0</v>
      </c>
      <c r="D21" s="36">
        <f>+D18</f>
        <v>340693</v>
      </c>
      <c r="E21" s="36">
        <f>+E18</f>
        <v>0</v>
      </c>
      <c r="F21" s="46"/>
      <c r="G21" s="57"/>
      <c r="H21" s="61"/>
      <c r="I21" s="61"/>
    </row>
    <row r="22" spans="1:9" x14ac:dyDescent="0.3">
      <c r="A22" s="11"/>
      <c r="B22" s="11"/>
      <c r="C22" s="37"/>
      <c r="D22" s="37"/>
      <c r="E22" s="37"/>
      <c r="F22" s="11"/>
      <c r="G22" s="55"/>
      <c r="H22" s="55"/>
      <c r="I22" s="55"/>
    </row>
    <row r="23" spans="1:9" ht="30" x14ac:dyDescent="0.3">
      <c r="A23" s="9" t="s">
        <v>7</v>
      </c>
      <c r="B23" s="25" t="s">
        <v>32</v>
      </c>
      <c r="C23" s="35">
        <f>+'[1]NI-San'!M372+'[1]NI-San'!M363</f>
        <v>0</v>
      </c>
      <c r="D23" s="35">
        <f>+'[1]NI-San'!N372+'[1]NI-San'!N363</f>
        <v>1633</v>
      </c>
      <c r="E23" s="35">
        <f>+'[1]NI-San'!Q372+'[1]NI-San'!Q363</f>
        <v>0</v>
      </c>
      <c r="F23" s="45"/>
      <c r="G23" s="56" t="e">
        <f>+C23/C24</f>
        <v>#DIV/0!</v>
      </c>
      <c r="H23" s="60">
        <f>+D23/D24</f>
        <v>4.7931715650160111E-3</v>
      </c>
      <c r="I23" s="60" t="e">
        <f>+E23/E24</f>
        <v>#DIV/0!</v>
      </c>
    </row>
    <row r="24" spans="1:9" ht="30" x14ac:dyDescent="0.3">
      <c r="A24" s="10"/>
      <c r="B24" s="26" t="s">
        <v>27</v>
      </c>
      <c r="C24" s="36">
        <f>+C21</f>
        <v>0</v>
      </c>
      <c r="D24" s="36">
        <f>+D21</f>
        <v>340693</v>
      </c>
      <c r="E24" s="36">
        <f>+E21</f>
        <v>0</v>
      </c>
      <c r="F24" s="46"/>
      <c r="G24" s="57"/>
      <c r="H24" s="61"/>
      <c r="I24" s="61"/>
    </row>
    <row r="25" spans="1:9" x14ac:dyDescent="0.3">
      <c r="A25" s="11"/>
      <c r="B25" s="11"/>
      <c r="C25" s="37"/>
      <c r="D25" s="37"/>
      <c r="E25" s="37"/>
      <c r="F25" s="11"/>
      <c r="G25" s="55"/>
      <c r="H25" s="55"/>
      <c r="I25" s="55"/>
    </row>
    <row r="26" spans="1:9" ht="17.25" x14ac:dyDescent="0.3">
      <c r="A26" s="9" t="s">
        <v>8</v>
      </c>
      <c r="B26" s="25" t="s">
        <v>33</v>
      </c>
      <c r="C26" s="35">
        <f>+'[1]NI-San'!M376+'[1]NI-San'!M377+'[1]NI-San'!M378+'[1]NI-San'!M379</f>
        <v>0</v>
      </c>
      <c r="D26" s="35">
        <f>+'[1]NI-San'!N376+'[1]NI-San'!N377+'[1]NI-San'!N378+'[1]NI-San'!N379</f>
        <v>5468</v>
      </c>
      <c r="E26" s="35">
        <f>+'[1]NI-San'!Q376+'[1]NI-San'!Q377+'[1]NI-San'!Q378+'[1]NI-San'!Q379</f>
        <v>0</v>
      </c>
      <c r="F26" s="45"/>
      <c r="G26" s="56" t="e">
        <f>+C26/C27</f>
        <v>#DIV/0!</v>
      </c>
      <c r="H26" s="60">
        <f>+D26/D27</f>
        <v>1.6049639998473701E-2</v>
      </c>
      <c r="I26" s="60" t="e">
        <f>+E26/E27</f>
        <v>#DIV/0!</v>
      </c>
    </row>
    <row r="27" spans="1:9" ht="30" x14ac:dyDescent="0.3">
      <c r="A27" s="10"/>
      <c r="B27" s="26" t="s">
        <v>27</v>
      </c>
      <c r="C27" s="36">
        <f>+C24</f>
        <v>0</v>
      </c>
      <c r="D27" s="36">
        <f>+D24</f>
        <v>340693</v>
      </c>
      <c r="E27" s="36">
        <f>+E24</f>
        <v>0</v>
      </c>
      <c r="F27" s="46"/>
      <c r="G27" s="57"/>
      <c r="H27" s="61"/>
      <c r="I27" s="61"/>
    </row>
    <row r="28" spans="1:9" x14ac:dyDescent="0.3">
      <c r="A28" s="12"/>
      <c r="B28" s="27"/>
      <c r="C28" s="38"/>
      <c r="D28" s="38"/>
      <c r="E28" s="38"/>
      <c r="F28" s="47"/>
      <c r="G28" s="55"/>
      <c r="H28" s="55"/>
      <c r="I28" s="55"/>
    </row>
    <row r="29" spans="1:9" x14ac:dyDescent="0.3">
      <c r="A29" s="7" t="s">
        <v>9</v>
      </c>
      <c r="B29" s="23" t="s">
        <v>34</v>
      </c>
      <c r="C29" s="33">
        <f>+'[1]NI-San'!M391</f>
        <v>0</v>
      </c>
      <c r="D29" s="33">
        <f>+'[1]NI-San'!N391</f>
        <v>1822</v>
      </c>
      <c r="E29" s="33">
        <f>+'[1]NI-San'!Q391</f>
        <v>0</v>
      </c>
      <c r="F29" s="43"/>
      <c r="G29" s="53" t="e">
        <f>+C29/C30</f>
        <v>#DIV/0!</v>
      </c>
      <c r="H29" s="58">
        <f>+D29/D30</f>
        <v>5.3479232035879808E-3</v>
      </c>
      <c r="I29" s="58" t="e">
        <f>+E29/E30</f>
        <v>#DIV/0!</v>
      </c>
    </row>
    <row r="30" spans="1:9" ht="33" x14ac:dyDescent="0.3">
      <c r="A30" s="8"/>
      <c r="B30" s="24" t="s">
        <v>27</v>
      </c>
      <c r="C30" s="34">
        <f>+C27</f>
        <v>0</v>
      </c>
      <c r="D30" s="34">
        <f>+D27</f>
        <v>340693</v>
      </c>
      <c r="E30" s="34">
        <f>+E27</f>
        <v>0</v>
      </c>
      <c r="F30" s="44"/>
      <c r="G30" s="54"/>
      <c r="H30" s="59"/>
      <c r="I30" s="59"/>
    </row>
    <row r="31" spans="1:9" x14ac:dyDescent="0.3">
      <c r="A31" s="4"/>
      <c r="B31" s="22"/>
      <c r="C31" s="31"/>
      <c r="D31" s="31"/>
      <c r="E31" s="31"/>
      <c r="F31" s="3"/>
      <c r="G31" s="55"/>
      <c r="H31" s="55"/>
      <c r="I31" s="55"/>
    </row>
    <row r="32" spans="1:9" ht="66" x14ac:dyDescent="0.3">
      <c r="A32" s="7" t="s">
        <v>10</v>
      </c>
      <c r="B32" s="23" t="s">
        <v>35</v>
      </c>
      <c r="C32" s="39">
        <f>+'[1]NI-San'!M713</f>
        <v>0</v>
      </c>
      <c r="D32" s="39">
        <f>+'[1]NI-San'!N713</f>
        <v>17987</v>
      </c>
      <c r="E32" s="39">
        <f>+'[1]NI-San'!Q713</f>
        <v>0</v>
      </c>
      <c r="F32" s="43"/>
      <c r="G32" s="53" t="e">
        <f>+C32/C33</f>
        <v>#DIV/0!</v>
      </c>
      <c r="H32" s="58">
        <f>+D32/D33</f>
        <v>5.2795331867693203E-2</v>
      </c>
      <c r="I32" s="58" t="e">
        <f>+E32/E33</f>
        <v>#DIV/0!</v>
      </c>
    </row>
    <row r="33" spans="1:9" ht="33" x14ac:dyDescent="0.3">
      <c r="A33" s="8"/>
      <c r="B33" s="24" t="s">
        <v>27</v>
      </c>
      <c r="C33" s="34">
        <f>+C30</f>
        <v>0</v>
      </c>
      <c r="D33" s="34">
        <f>+D30</f>
        <v>340693</v>
      </c>
      <c r="E33" s="34">
        <f>+E30</f>
        <v>0</v>
      </c>
      <c r="F33" s="44"/>
      <c r="G33" s="54"/>
      <c r="H33" s="59"/>
      <c r="I33" s="59"/>
    </row>
    <row r="34" spans="1:9" x14ac:dyDescent="0.3">
      <c r="A34" s="4"/>
      <c r="B34" s="22"/>
      <c r="C34" s="31"/>
      <c r="D34" s="31"/>
      <c r="E34" s="31"/>
      <c r="F34" s="3"/>
      <c r="G34" s="55"/>
      <c r="H34" s="55"/>
      <c r="I34" s="55"/>
    </row>
    <row r="35" spans="1:9" ht="49.5" x14ac:dyDescent="0.3">
      <c r="A35" s="7" t="s">
        <v>11</v>
      </c>
      <c r="B35" s="23" t="s">
        <v>36</v>
      </c>
      <c r="C35" s="39">
        <f>+'[1]NI-San'!M745</f>
        <v>0</v>
      </c>
      <c r="D35" s="39">
        <f>+'[1]NI-San'!N745</f>
        <v>8390</v>
      </c>
      <c r="E35" s="39">
        <f>+'[1]NI-San'!Q745</f>
        <v>0</v>
      </c>
      <c r="F35" s="43"/>
      <c r="G35" s="53" t="e">
        <f>+C35/C36</f>
        <v>#DIV/0!</v>
      </c>
      <c r="H35" s="58">
        <f>+D35/D36</f>
        <v>2.4626276442427639E-2</v>
      </c>
      <c r="I35" s="58" t="e">
        <f>+E35/E36</f>
        <v>#DIV/0!</v>
      </c>
    </row>
    <row r="36" spans="1:9" ht="33" x14ac:dyDescent="0.3">
      <c r="A36" s="8"/>
      <c r="B36" s="24" t="s">
        <v>27</v>
      </c>
      <c r="C36" s="34">
        <f>+C33</f>
        <v>0</v>
      </c>
      <c r="D36" s="34">
        <f>+D33</f>
        <v>340693</v>
      </c>
      <c r="E36" s="34">
        <f>+E33</f>
        <v>0</v>
      </c>
      <c r="F36" s="44"/>
      <c r="G36" s="54"/>
      <c r="H36" s="59"/>
      <c r="I36" s="59"/>
    </row>
    <row r="37" spans="1:9" x14ac:dyDescent="0.3">
      <c r="A37" s="4"/>
      <c r="B37" s="22"/>
      <c r="C37" s="31"/>
      <c r="D37" s="31"/>
      <c r="E37" s="31"/>
      <c r="F37" s="3"/>
      <c r="G37" s="55"/>
      <c r="H37" s="55"/>
      <c r="I37" s="55"/>
    </row>
    <row r="38" spans="1:9" x14ac:dyDescent="0.3">
      <c r="A38" s="7" t="s">
        <v>12</v>
      </c>
      <c r="B38" s="23" t="s">
        <v>37</v>
      </c>
      <c r="C38" s="33">
        <f>+'[1]NI-San'!M770</f>
        <v>0</v>
      </c>
      <c r="D38" s="33">
        <f>+'[1]NI-San'!N770</f>
        <v>43432</v>
      </c>
      <c r="E38" s="33">
        <f>+'[1]NI-San'!Q770</f>
        <v>0</v>
      </c>
      <c r="F38" s="43"/>
      <c r="G38" s="53" t="e">
        <f>+C38/C39</f>
        <v>#DIV/0!</v>
      </c>
      <c r="H38" s="58">
        <f>+D38/D39</f>
        <v>0.12748133950506763</v>
      </c>
      <c r="I38" s="58" t="e">
        <f>+E38/E39</f>
        <v>#DIV/0!</v>
      </c>
    </row>
    <row r="39" spans="1:9" ht="33" x14ac:dyDescent="0.3">
      <c r="A39" s="8"/>
      <c r="B39" s="24" t="s">
        <v>27</v>
      </c>
      <c r="C39" s="34">
        <f>+C36</f>
        <v>0</v>
      </c>
      <c r="D39" s="34">
        <f>+D36</f>
        <v>340693</v>
      </c>
      <c r="E39" s="34">
        <f>+E36</f>
        <v>0</v>
      </c>
      <c r="F39" s="44"/>
      <c r="G39" s="54"/>
      <c r="H39" s="59"/>
      <c r="I39" s="59"/>
    </row>
    <row r="40" spans="1:9" x14ac:dyDescent="0.3">
      <c r="A40" s="4"/>
      <c r="B40" s="22"/>
      <c r="C40" s="31"/>
      <c r="D40" s="31"/>
      <c r="E40" s="31"/>
      <c r="F40" s="3"/>
      <c r="G40" s="55"/>
      <c r="H40" s="55"/>
      <c r="I40" s="55"/>
    </row>
    <row r="41" spans="1:9" ht="49.5" x14ac:dyDescent="0.3">
      <c r="A41" s="13" t="s">
        <v>13</v>
      </c>
      <c r="B41" s="23" t="s">
        <v>38</v>
      </c>
      <c r="C41" s="39">
        <f>+'[1]NI-San'!M796</f>
        <v>0</v>
      </c>
      <c r="D41" s="39">
        <f>+'[1]NI-San'!N796</f>
        <v>203</v>
      </c>
      <c r="E41" s="39">
        <f>+'[1]NI-San'!Q796</f>
        <v>0</v>
      </c>
      <c r="F41" s="43"/>
      <c r="G41" s="53" t="e">
        <f>+C41/C42</f>
        <v>#DIV/0!</v>
      </c>
      <c r="H41" s="58">
        <f>+D41/D42</f>
        <v>5.9584435254026347E-4</v>
      </c>
      <c r="I41" s="58" t="e">
        <f>+E41/E42</f>
        <v>#DIV/0!</v>
      </c>
    </row>
    <row r="42" spans="1:9" ht="33" x14ac:dyDescent="0.3">
      <c r="A42" s="14"/>
      <c r="B42" s="24" t="s">
        <v>27</v>
      </c>
      <c r="C42" s="34">
        <f>+C39</f>
        <v>0</v>
      </c>
      <c r="D42" s="34">
        <f>+D39</f>
        <v>340693</v>
      </c>
      <c r="E42" s="34">
        <f>+E39</f>
        <v>0</v>
      </c>
      <c r="F42" s="44"/>
      <c r="G42" s="54"/>
      <c r="H42" s="59"/>
      <c r="I42" s="59"/>
    </row>
    <row r="43" spans="1:9" x14ac:dyDescent="0.3">
      <c r="A43" s="4"/>
      <c r="B43" s="22"/>
      <c r="C43" s="31"/>
      <c r="D43" s="31"/>
      <c r="E43" s="31"/>
      <c r="F43" s="3"/>
      <c r="G43" s="55"/>
      <c r="H43" s="55"/>
      <c r="I43" s="55"/>
    </row>
    <row r="44" spans="1:9" ht="49.5" x14ac:dyDescent="0.3">
      <c r="A44" s="13" t="s">
        <v>14</v>
      </c>
      <c r="B44" s="23" t="s">
        <v>39</v>
      </c>
      <c r="C44" s="39">
        <f>+'[1]NI-San'!M828</f>
        <v>0</v>
      </c>
      <c r="D44" s="39">
        <f>+'[1]NI-San'!N828</f>
        <v>8074</v>
      </c>
      <c r="E44" s="39">
        <f>+'[1]NI-San'!Q828</f>
        <v>0</v>
      </c>
      <c r="F44" s="43"/>
      <c r="G44" s="53" t="e">
        <f>+C44/C45</f>
        <v>#DIV/0!</v>
      </c>
      <c r="H44" s="58">
        <f>+D44/D45</f>
        <v>2.3698755184286147E-2</v>
      </c>
      <c r="I44" s="58" t="e">
        <f>+E44/E45</f>
        <v>#DIV/0!</v>
      </c>
    </row>
    <row r="45" spans="1:9" ht="33" x14ac:dyDescent="0.3">
      <c r="A45" s="14"/>
      <c r="B45" s="24" t="s">
        <v>27</v>
      </c>
      <c r="C45" s="34">
        <f>+C42</f>
        <v>0</v>
      </c>
      <c r="D45" s="34">
        <f>+D42</f>
        <v>340693</v>
      </c>
      <c r="E45" s="34">
        <f>+E42</f>
        <v>0</v>
      </c>
      <c r="F45" s="44"/>
      <c r="G45" s="54"/>
      <c r="H45" s="59"/>
      <c r="I45" s="59"/>
    </row>
    <row r="46" spans="1:9" x14ac:dyDescent="0.3">
      <c r="A46" s="4"/>
      <c r="B46" s="22"/>
      <c r="C46" s="31"/>
      <c r="D46" s="31"/>
      <c r="E46" s="31"/>
      <c r="F46" s="3"/>
      <c r="G46" s="55"/>
      <c r="H46" s="55"/>
      <c r="I46" s="55"/>
    </row>
    <row r="47" spans="1:9" x14ac:dyDescent="0.3">
      <c r="A47" s="13" t="s">
        <v>15</v>
      </c>
      <c r="B47" s="23" t="s">
        <v>40</v>
      </c>
      <c r="C47" s="33">
        <f>+'[1]NI-San'!M841</f>
        <v>0</v>
      </c>
      <c r="D47" s="33">
        <f>+'[1]NI-San'!N841</f>
        <v>5345</v>
      </c>
      <c r="E47" s="33">
        <f>+'[1]NI-San'!Q841</f>
        <v>0</v>
      </c>
      <c r="F47" s="43"/>
      <c r="G47" s="53" t="e">
        <f>+C47/C48</f>
        <v>#DIV/0!</v>
      </c>
      <c r="H47" s="58">
        <f>+D47/D48</f>
        <v>1.5688611154323687E-2</v>
      </c>
      <c r="I47" s="58" t="e">
        <f>+E47/E48</f>
        <v>#DIV/0!</v>
      </c>
    </row>
    <row r="48" spans="1:9" ht="33" x14ac:dyDescent="0.3">
      <c r="A48" s="14"/>
      <c r="B48" s="24" t="s">
        <v>27</v>
      </c>
      <c r="C48" s="34">
        <f>+C45</f>
        <v>0</v>
      </c>
      <c r="D48" s="34">
        <f>+D45</f>
        <v>340693</v>
      </c>
      <c r="E48" s="34">
        <f>+E45</f>
        <v>0</v>
      </c>
      <c r="F48" s="44"/>
      <c r="G48" s="54"/>
      <c r="H48" s="59"/>
      <c r="I48" s="59"/>
    </row>
    <row r="49" spans="1:9" x14ac:dyDescent="0.3">
      <c r="A49" s="15"/>
      <c r="B49" s="28"/>
      <c r="C49" s="40"/>
      <c r="D49" s="40"/>
      <c r="E49" s="40"/>
      <c r="F49" s="48"/>
      <c r="G49" s="55"/>
      <c r="H49" s="55"/>
      <c r="I49" s="55"/>
    </row>
    <row r="50" spans="1:9" x14ac:dyDescent="0.3">
      <c r="A50" s="13" t="s">
        <v>16</v>
      </c>
      <c r="B50" s="23" t="s">
        <v>41</v>
      </c>
      <c r="C50" s="33">
        <f ca="1">[1]SKASST_TOT!C$34</f>
        <v>0</v>
      </c>
      <c r="D50" s="33">
        <f ca="1">[1]SKASST_TOT!D$34</f>
        <v>0</v>
      </c>
      <c r="E50" s="33">
        <f ca="1">[1]SKASST_TOT!E$34</f>
        <v>0</v>
      </c>
      <c r="F50" s="43"/>
      <c r="G50" s="53" t="e">
        <f ca="1">+C50/C51</f>
        <v>#DIV/0!</v>
      </c>
      <c r="H50" s="58">
        <f ca="1">+D50/D51</f>
        <v>0</v>
      </c>
      <c r="I50" s="58" t="e">
        <f ca="1">+E50/E51</f>
        <v>#DIV/0!</v>
      </c>
    </row>
    <row r="51" spans="1:9" ht="33" x14ac:dyDescent="0.3">
      <c r="A51" s="14"/>
      <c r="B51" s="24" t="s">
        <v>27</v>
      </c>
      <c r="C51" s="34">
        <f>+C48</f>
        <v>0</v>
      </c>
      <c r="D51" s="34">
        <f>+D48</f>
        <v>340693</v>
      </c>
      <c r="E51" s="34">
        <f>+E48</f>
        <v>0</v>
      </c>
      <c r="F51" s="44"/>
      <c r="G51" s="54"/>
      <c r="H51" s="59"/>
      <c r="I51" s="59"/>
    </row>
    <row r="52" spans="1:9" x14ac:dyDescent="0.3">
      <c r="A52" s="3"/>
      <c r="B52" s="24"/>
      <c r="C52" s="31"/>
      <c r="D52" s="31"/>
      <c r="E52" s="31"/>
      <c r="F52" s="3"/>
      <c r="G52" s="52"/>
      <c r="H52" s="52"/>
      <c r="I52" s="52"/>
    </row>
    <row r="53" spans="1:9" x14ac:dyDescent="0.3">
      <c r="A53" s="16" t="s">
        <v>17</v>
      </c>
      <c r="B53" s="20" t="s">
        <v>42</v>
      </c>
      <c r="C53" s="29">
        <f>+'[1]NI-San'!M326+'[1]NI-San'!M1402+'[1]NI-San'!M1484</f>
        <v>0</v>
      </c>
      <c r="D53" s="29">
        <f>+'[1]NI-San'!N326+'[1]NI-San'!N1402+'[1]NI-San'!N1484</f>
        <v>393033</v>
      </c>
      <c r="E53" s="29">
        <f>+'[1]NI-San'!Q326+'[1]NI-San'!Q1402+'[1]NI-San'!Q1484</f>
        <v>0</v>
      </c>
      <c r="F53" s="41"/>
      <c r="G53" s="49" t="e">
        <f>+C53/C54</f>
        <v>#DIV/0!</v>
      </c>
      <c r="H53" s="49">
        <f>+D53/D54</f>
        <v>1.153628046364322</v>
      </c>
      <c r="I53" s="49" t="e">
        <f>+E53/E54</f>
        <v>#DIV/0!</v>
      </c>
    </row>
    <row r="54" spans="1:9" ht="33" x14ac:dyDescent="0.3">
      <c r="A54" s="17"/>
      <c r="B54" s="21" t="s">
        <v>27</v>
      </c>
      <c r="C54" s="30">
        <f>+C48</f>
        <v>0</v>
      </c>
      <c r="D54" s="30">
        <f>+D48</f>
        <v>340693</v>
      </c>
      <c r="E54" s="30">
        <f>+E48</f>
        <v>0</v>
      </c>
      <c r="F54" s="42"/>
      <c r="G54" s="50"/>
      <c r="H54" s="50"/>
      <c r="I54" s="50"/>
    </row>
    <row r="55" spans="1:9" x14ac:dyDescent="0.3">
      <c r="A55" s="3"/>
      <c r="B55" s="22"/>
      <c r="C55" s="31"/>
      <c r="D55" s="31"/>
      <c r="E55" s="31"/>
      <c r="F55" s="3"/>
      <c r="G55" s="52"/>
      <c r="H55" s="52"/>
      <c r="I55" s="52"/>
    </row>
    <row r="56" spans="1:9" x14ac:dyDescent="0.3">
      <c r="A56" s="16" t="s">
        <v>18</v>
      </c>
      <c r="B56" s="20" t="s">
        <v>42</v>
      </c>
      <c r="C56" s="29">
        <f>+C53</f>
        <v>0</v>
      </c>
      <c r="D56" s="29">
        <f>+D53</f>
        <v>393033</v>
      </c>
      <c r="E56" s="29">
        <f>+E53</f>
        <v>0</v>
      </c>
      <c r="F56" s="41"/>
      <c r="G56" s="49" t="e">
        <f>+C56/C57</f>
        <v>#DIV/0!</v>
      </c>
      <c r="H56" s="49">
        <f>+D56/D57</f>
        <v>1.0252856472061356</v>
      </c>
      <c r="I56" s="49" t="e">
        <f>+E56/E57</f>
        <v>#DIV/0!</v>
      </c>
    </row>
    <row r="57" spans="1:9" ht="33" x14ac:dyDescent="0.3">
      <c r="A57" s="17"/>
      <c r="B57" s="21" t="s">
        <v>43</v>
      </c>
      <c r="C57" s="30">
        <f>+'[1]NI-San'!M1501</f>
        <v>0</v>
      </c>
      <c r="D57" s="30">
        <f>+'[1]NI-San'!N1501</f>
        <v>383340</v>
      </c>
      <c r="E57" s="30">
        <f>+'[1]NI-San'!Q1501</f>
        <v>0</v>
      </c>
      <c r="F57" s="42"/>
      <c r="G57" s="50"/>
      <c r="H57" s="50"/>
      <c r="I57" s="50"/>
    </row>
    <row r="58" spans="1:9" x14ac:dyDescent="0.3">
      <c r="A58" s="3"/>
      <c r="B58" s="3"/>
      <c r="C58" s="3"/>
      <c r="D58" s="3"/>
      <c r="E58" s="3"/>
      <c r="F58" s="3"/>
      <c r="G58" s="52"/>
      <c r="H58" s="52"/>
      <c r="I58" s="52"/>
    </row>
    <row r="59" spans="1:9" x14ac:dyDescent="0.3">
      <c r="A59" s="16" t="s">
        <v>19</v>
      </c>
      <c r="B59" s="20" t="s">
        <v>44</v>
      </c>
      <c r="C59" s="32">
        <f ca="1">[1]SKASST_TOT!C$37</f>
        <v>0</v>
      </c>
      <c r="D59" s="32">
        <f ca="1">[1]SKASST_TOT!D$37</f>
        <v>41073</v>
      </c>
      <c r="E59" s="32">
        <f ca="1">[1]SKASST_TOT!E$37</f>
        <v>41073</v>
      </c>
      <c r="F59" s="41"/>
      <c r="G59" s="49" t="e">
        <f ca="1">+C59/C60</f>
        <v>#DIV/0!</v>
      </c>
      <c r="H59" s="49" t="e">
        <f ca="1">+D59/D60</f>
        <v>#DIV/0!</v>
      </c>
      <c r="I59" s="49" t="e">
        <f ca="1">+E59/E60</f>
        <v>#DIV/0!</v>
      </c>
    </row>
    <row r="60" spans="1:9" ht="33" x14ac:dyDescent="0.3">
      <c r="A60" s="17"/>
      <c r="B60" s="21" t="s">
        <v>27</v>
      </c>
      <c r="C60" s="30">
        <f>+'[1]NI-San'!M1504</f>
        <v>0</v>
      </c>
      <c r="D60" s="30">
        <f>+'[1]NI-San'!N1504</f>
        <v>0</v>
      </c>
      <c r="E60" s="30">
        <f>+'[1]NI-San'!Q1504</f>
        <v>0</v>
      </c>
      <c r="F60" s="42"/>
      <c r="G60" s="50"/>
      <c r="H60" s="50"/>
      <c r="I60" s="50"/>
    </row>
    <row r="61" spans="1:9" x14ac:dyDescent="0.3">
      <c r="A61" s="3"/>
      <c r="B61" s="28"/>
      <c r="C61" s="3"/>
      <c r="D61" s="3"/>
      <c r="E61" s="3"/>
      <c r="F61" s="3"/>
      <c r="G61" s="3"/>
      <c r="H61" s="3"/>
      <c r="I61" s="3"/>
    </row>
    <row r="62" spans="1:9" x14ac:dyDescent="0.3">
      <c r="A62" s="3" t="s">
        <v>20</v>
      </c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18" t="s">
        <v>21</v>
      </c>
      <c r="B63" s="18"/>
      <c r="C63" s="18"/>
      <c r="D63" s="18"/>
      <c r="E63" s="18"/>
      <c r="F63" s="18"/>
      <c r="G63" s="18"/>
      <c r="H63" s="18"/>
      <c r="I63" s="18"/>
    </row>
    <row r="64" spans="1:9" x14ac:dyDescent="0.3">
      <c r="A64" s="18" t="s">
        <v>22</v>
      </c>
      <c r="B64" s="18"/>
      <c r="C64" s="18"/>
      <c r="D64" s="18"/>
      <c r="E64" s="18"/>
      <c r="F64" s="18"/>
      <c r="G64" s="18"/>
      <c r="H64" s="18"/>
      <c r="I64" s="18"/>
    </row>
    <row r="65" spans="1:9" x14ac:dyDescent="0.3">
      <c r="A65" s="18" t="s">
        <v>23</v>
      </c>
      <c r="B65" s="18"/>
      <c r="C65" s="18"/>
      <c r="D65" s="18"/>
      <c r="E65" s="18"/>
      <c r="F65" s="18"/>
      <c r="G65" s="18"/>
      <c r="H65" s="18"/>
      <c r="I65" s="18"/>
    </row>
    <row r="66" spans="1:9" x14ac:dyDescent="0.3">
      <c r="A66" s="18" t="s">
        <v>24</v>
      </c>
      <c r="B66" s="18"/>
      <c r="C66" s="18"/>
      <c r="D66" s="18"/>
      <c r="E66" s="18"/>
      <c r="F66" s="18"/>
      <c r="G66" s="18"/>
      <c r="H66" s="18"/>
      <c r="I66" s="18"/>
    </row>
    <row r="67" spans="1:9" x14ac:dyDescent="0.3">
      <c r="A67" s="18" t="s">
        <v>25</v>
      </c>
      <c r="B67" s="18"/>
      <c r="C67" s="18"/>
      <c r="D67" s="18"/>
      <c r="E67" s="18"/>
      <c r="F67" s="18"/>
      <c r="G67" s="18"/>
      <c r="H67" s="18"/>
      <c r="I67" s="18"/>
    </row>
  </sheetData>
  <mergeCells count="18">
    <mergeCell ref="A66:I66"/>
    <mergeCell ref="A67:I67"/>
    <mergeCell ref="A1:I1"/>
    <mergeCell ref="A32:A33"/>
    <mergeCell ref="A35:A36"/>
    <mergeCell ref="A38:A39"/>
    <mergeCell ref="A63:I63"/>
    <mergeCell ref="A64:I64"/>
    <mergeCell ref="A65:I65"/>
    <mergeCell ref="A14:A15"/>
    <mergeCell ref="A17:A18"/>
    <mergeCell ref="A20:A21"/>
    <mergeCell ref="A23:A24"/>
    <mergeCell ref="A26:A27"/>
    <mergeCell ref="A29:A30"/>
    <mergeCell ref="A3:I3"/>
    <mergeCell ref="A8:A9"/>
    <mergeCell ref="A11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 GIUSEPPE GENOVESE</dc:creator>
  <cp:lastModifiedBy>GAETANO GIUSEPPE GENOVESE</cp:lastModifiedBy>
  <dcterms:created xsi:type="dcterms:W3CDTF">2017-10-25T13:15:31Z</dcterms:created>
  <dcterms:modified xsi:type="dcterms:W3CDTF">2017-10-25T13:19:34Z</dcterms:modified>
</cp:coreProperties>
</file>