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25" yWindow="435" windowWidth="12165" windowHeight="9630"/>
  </bookViews>
  <sheets>
    <sheet name="TERRITORIO 2020" sheetId="7" r:id="rId1"/>
    <sheet name="Foglio1" sheetId="8" r:id="rId2"/>
  </sheets>
  <definedNames>
    <definedName name="_xlnm.Print_Area" localSheetId="0">'TERRITORIO 2020'!$C$1:$S$99</definedName>
  </definedNames>
  <calcPr calcId="145621"/>
</workbook>
</file>

<file path=xl/calcChain.xml><?xml version="1.0" encoding="utf-8"?>
<calcChain xmlns="http://schemas.openxmlformats.org/spreadsheetml/2006/main">
  <c r="L18" i="7" l="1"/>
  <c r="M18" i="7" s="1"/>
  <c r="I18" i="7"/>
  <c r="L25" i="7"/>
  <c r="M25" i="7" s="1"/>
  <c r="I25" i="7"/>
  <c r="L21" i="7"/>
  <c r="M21" i="7" s="1"/>
  <c r="I21" i="7"/>
  <c r="Q18" i="7" l="1"/>
  <c r="Q25" i="7"/>
  <c r="Q21" i="7"/>
  <c r="H4" i="7"/>
  <c r="I4" i="7"/>
  <c r="L24" i="7" l="1"/>
  <c r="M24" i="7" s="1"/>
  <c r="I24" i="7"/>
  <c r="I23" i="7"/>
  <c r="L23" i="7"/>
  <c r="M23" i="7" s="1"/>
  <c r="Q23" i="7" s="1"/>
  <c r="Q24" i="7" l="1"/>
  <c r="I39" i="7"/>
  <c r="L39" i="7"/>
  <c r="Q39" i="7" s="1"/>
  <c r="L22" i="7" l="1"/>
  <c r="I22" i="7"/>
  <c r="L20" i="7"/>
  <c r="M20" i="7" s="1"/>
  <c r="I20" i="7"/>
  <c r="Q20" i="7" l="1"/>
  <c r="M22" i="7"/>
  <c r="Q22" i="7" s="1"/>
  <c r="L38" i="7"/>
  <c r="M38" i="7" s="1"/>
  <c r="I38" i="7"/>
  <c r="L37" i="7"/>
  <c r="M37" i="7" s="1"/>
  <c r="I37" i="7"/>
  <c r="L36" i="7"/>
  <c r="M36" i="7" s="1"/>
  <c r="I36" i="7"/>
  <c r="L35" i="7"/>
  <c r="Q35" i="7" s="1"/>
  <c r="I35" i="7"/>
  <c r="L34" i="7"/>
  <c r="O34" i="7" s="1"/>
  <c r="I34" i="7"/>
  <c r="L33" i="7"/>
  <c r="I33" i="7"/>
  <c r="L32" i="7"/>
  <c r="O32" i="7" s="1"/>
  <c r="I32" i="7"/>
  <c r="L31" i="7"/>
  <c r="I31" i="7"/>
  <c r="L30" i="7"/>
  <c r="O30" i="7" s="1"/>
  <c r="I30" i="7"/>
  <c r="L29" i="7"/>
  <c r="M29" i="7" s="1"/>
  <c r="I29" i="7"/>
  <c r="L28" i="7"/>
  <c r="I28" i="7"/>
  <c r="L27" i="7"/>
  <c r="Q27" i="7" s="1"/>
  <c r="I27" i="7"/>
  <c r="L26" i="7"/>
  <c r="Q26" i="7" s="1"/>
  <c r="I26" i="7"/>
  <c r="L19" i="7"/>
  <c r="M19" i="7" s="1"/>
  <c r="I19" i="7"/>
  <c r="L17" i="7"/>
  <c r="M17" i="7" s="1"/>
  <c r="I17" i="7"/>
  <c r="L16" i="7"/>
  <c r="I16" i="7"/>
  <c r="L15" i="7"/>
  <c r="Q15" i="7" s="1"/>
  <c r="I15" i="7"/>
  <c r="L14" i="7"/>
  <c r="Q14" i="7" s="1"/>
  <c r="I14" i="7"/>
  <c r="L13" i="7"/>
  <c r="I13" i="7"/>
  <c r="L12" i="7"/>
  <c r="I12" i="7"/>
  <c r="L11" i="7"/>
  <c r="M11" i="7" s="1"/>
  <c r="I11" i="7"/>
  <c r="L10" i="7"/>
  <c r="M10" i="7" s="1"/>
  <c r="I10" i="7"/>
  <c r="L9" i="7"/>
  <c r="M9" i="7" s="1"/>
  <c r="I9" i="7"/>
  <c r="L8" i="7"/>
  <c r="M8" i="7" s="1"/>
  <c r="I8" i="7"/>
  <c r="L7" i="7"/>
  <c r="I7" i="7"/>
  <c r="L6" i="7"/>
  <c r="I6" i="7"/>
  <c r="L5" i="7"/>
  <c r="O5" i="7" s="1"/>
  <c r="Q5" i="7" s="1"/>
  <c r="I5" i="7"/>
  <c r="L4" i="7"/>
  <c r="O4" i="7" s="1"/>
  <c r="L3" i="7"/>
  <c r="O3" i="7" s="1"/>
  <c r="I3" i="7"/>
  <c r="Q37" i="7" l="1"/>
  <c r="Q36" i="7"/>
  <c r="Q38" i="7"/>
  <c r="Q3" i="7"/>
  <c r="Q4" i="7"/>
  <c r="Q8" i="7"/>
  <c r="Q9" i="7"/>
  <c r="Q10" i="7"/>
  <c r="Q11" i="7"/>
  <c r="Q17" i="7"/>
  <c r="Q19" i="7"/>
  <c r="Q29" i="7"/>
  <c r="Q30" i="7"/>
  <c r="Q32" i="7"/>
  <c r="Q34" i="7"/>
  <c r="O6" i="7"/>
  <c r="Q6" i="7" s="1"/>
  <c r="O7" i="7"/>
  <c r="Q7" i="7" s="1"/>
  <c r="M12" i="7"/>
  <c r="Q12" i="7" s="1"/>
  <c r="M13" i="7"/>
  <c r="Q13" i="7" s="1"/>
  <c r="M16" i="7"/>
  <c r="Q16" i="7" s="1"/>
  <c r="M28" i="7"/>
  <c r="Q28" i="7" s="1"/>
  <c r="O31" i="7"/>
  <c r="Q31" i="7" s="1"/>
  <c r="O33" i="7"/>
  <c r="Q33" i="7" s="1"/>
</calcChain>
</file>

<file path=xl/sharedStrings.xml><?xml version="1.0" encoding="utf-8"?>
<sst xmlns="http://schemas.openxmlformats.org/spreadsheetml/2006/main" count="774" uniqueCount="183">
  <si>
    <t>Sede</t>
  </si>
  <si>
    <t>costo orario</t>
  </si>
  <si>
    <t>ore settim.</t>
  </si>
  <si>
    <t>tot. Settim.</t>
  </si>
  <si>
    <t>Tot ore</t>
  </si>
  <si>
    <t>inail</t>
  </si>
  <si>
    <t>inps</t>
  </si>
  <si>
    <t>irap</t>
  </si>
  <si>
    <t>Medico</t>
  </si>
  <si>
    <t>Psicologo</t>
  </si>
  <si>
    <t>ATS -SERD</t>
  </si>
  <si>
    <t>CONSULTORIO VIA MONREALE</t>
  </si>
  <si>
    <t>DE COLLE CATERINA</t>
  </si>
  <si>
    <t>ATS MED. LEG</t>
  </si>
  <si>
    <t>MEDICINA NECROSCOPICA</t>
  </si>
  <si>
    <t>GUZZELONI EMILIANO</t>
  </si>
  <si>
    <t>VARESI CHIARA</t>
  </si>
  <si>
    <t>PRESIDENTI COMM INVAL</t>
  </si>
  <si>
    <t>FIORDELISI VINCENZO</t>
  </si>
  <si>
    <t>ROSSETTI ROBERTO</t>
  </si>
  <si>
    <t>BRUNI MAURIZIO</t>
  </si>
  <si>
    <t>COMM. INVALIDI MILANO</t>
  </si>
  <si>
    <t>DOMINIONI IRENE</t>
  </si>
  <si>
    <t xml:space="preserve">SCARPARO MAURIZIO </t>
  </si>
  <si>
    <t>DE CHIRICO TOMMASO</t>
  </si>
  <si>
    <t>BIANCHI LAZZOTTI ROSSANA</t>
  </si>
  <si>
    <t>GELLMANN EVA</t>
  </si>
  <si>
    <t>DE FINA ANNA MARIA</t>
  </si>
  <si>
    <t>CAVALERI LUCA</t>
  </si>
  <si>
    <t>AMBROSONI ELENA</t>
  </si>
  <si>
    <t>FRANZINELLI MASSIMO</t>
  </si>
  <si>
    <t>BIANCHI SANDRA</t>
  </si>
  <si>
    <t xml:space="preserve">FERRARO IRENE </t>
  </si>
  <si>
    <t xml:space="preserve">MELLONI CARLA </t>
  </si>
  <si>
    <t>NICOLOSO ANTONINO</t>
  </si>
  <si>
    <t>ABU SHWAMA ALI</t>
  </si>
  <si>
    <t>MARI LUISA</t>
  </si>
  <si>
    <t>Oculista</t>
  </si>
  <si>
    <t>Fisiatra</t>
  </si>
  <si>
    <t>MOTIVAZIONE</t>
  </si>
  <si>
    <t>SOGGETTO A PRIVACY (D.lgs 101/18)</t>
  </si>
  <si>
    <t>NECESSITA' ASSISTENZIALE</t>
  </si>
  <si>
    <t>ACCERTAMENTO SANITARIO</t>
  </si>
  <si>
    <t>A GETTONE</t>
  </si>
  <si>
    <t>COSTITUZIONE COMMISSIONI</t>
  </si>
  <si>
    <t>SERD PENALE MINORILE</t>
  </si>
  <si>
    <t>SERD BOLLATE E TRIBUNALE</t>
  </si>
  <si>
    <t>BERNASCONI MARINA</t>
  </si>
  <si>
    <t>509/18</t>
  </si>
  <si>
    <t>Bianchi Lazzotti Rossana</t>
  </si>
  <si>
    <t>Valentino Samuele</t>
  </si>
  <si>
    <t>Romaniello Vittorio</t>
  </si>
  <si>
    <t xml:space="preserve">D'Auria Gianluca </t>
  </si>
  <si>
    <t xml:space="preserve">Russo Massimo </t>
  </si>
  <si>
    <t xml:space="preserve">Valenti Sigfrido </t>
  </si>
  <si>
    <t>Bignami Fabio</t>
  </si>
  <si>
    <t xml:space="preserve">Martino Antonio </t>
  </si>
  <si>
    <t xml:space="preserve">Garzia Emanuele </t>
  </si>
  <si>
    <t>Ianniello Antonio .</t>
  </si>
  <si>
    <t xml:space="preserve">Signorino Pietro </t>
  </si>
  <si>
    <t xml:space="preserve">Ceruso Manuela </t>
  </si>
  <si>
    <t xml:space="preserve">La Salvia Rocco </t>
  </si>
  <si>
    <t xml:space="preserve">Saba Giovanna </t>
  </si>
  <si>
    <t xml:space="preserve">Prelati Lucia </t>
  </si>
  <si>
    <t>SERT 1 CARCERI OPERA</t>
  </si>
  <si>
    <t>Assistente Sociale</t>
  </si>
  <si>
    <t>SERT2 CARCERE SAN VITTORE</t>
  </si>
  <si>
    <t>Criminologo</t>
  </si>
  <si>
    <t xml:space="preserve">SERD TRATT. AV. NAVE </t>
  </si>
  <si>
    <t>SERD OPERA E TRATT.AV. VELA</t>
  </si>
  <si>
    <t>SERD PENALE  MINORILE</t>
  </si>
  <si>
    <t>Educatore prof.le</t>
  </si>
  <si>
    <t>SERD CARCERI SAN VITTORE</t>
  </si>
  <si>
    <t>Medico Necroscopo</t>
  </si>
  <si>
    <t>A PRESTAZ.</t>
  </si>
  <si>
    <t xml:space="preserve">A GETTONE </t>
  </si>
  <si>
    <t>Medico di categ. ANMIC</t>
  </si>
  <si>
    <t>Geriatra</t>
  </si>
  <si>
    <t>Internista</t>
  </si>
  <si>
    <t>Neurologo/Psichiatra</t>
  </si>
  <si>
    <t>Neuoropsichiatra Infantile</t>
  </si>
  <si>
    <t>COMMISS PATENTI</t>
  </si>
  <si>
    <t>Esercito Italiano Med. Ufficiale</t>
  </si>
  <si>
    <t>Arma dei Carabinieri - Med. Ufficiale</t>
  </si>
  <si>
    <t>Esercito Italiano - Med. Ufficiale</t>
  </si>
  <si>
    <t>Aeronautica Italiana Med. Ufficiale</t>
  </si>
  <si>
    <t>Aeronautica Italiana - Med. Ufficiale</t>
  </si>
  <si>
    <t>Guardia di Finanza - Med. Ufficiale</t>
  </si>
  <si>
    <t>Ferrovie Italiane - Medico</t>
  </si>
  <si>
    <t>U.O. di assegnazione</t>
  </si>
  <si>
    <t>enpab enpap-iva</t>
  </si>
  <si>
    <t>SERD BOLLATE TRIBUNALE</t>
  </si>
  <si>
    <t>SERD TERR. - SERD BOIFAVA</t>
  </si>
  <si>
    <t>SERD TERR. - SERD FORZE ARMATE</t>
  </si>
  <si>
    <t>518/2018-321/2020-674/2020</t>
  </si>
  <si>
    <t>CONSULTORIO VIA BOIFAVA</t>
  </si>
  <si>
    <t>ROMANENGO MONICA</t>
  </si>
  <si>
    <t>CONSULTORIO VIA DELLA FERRERA</t>
  </si>
  <si>
    <t>BELLOMO MARIANGELA</t>
  </si>
  <si>
    <t>SERD TERR. - SERD GOLA</t>
  </si>
  <si>
    <t>505/2018-674/2020</t>
  </si>
  <si>
    <t>SERD CARCERE SAN VITTORE</t>
  </si>
  <si>
    <t>743/2020</t>
  </si>
  <si>
    <t>BARONI LUCIANO G.</t>
  </si>
  <si>
    <t>CIPRANDI BARBARA</t>
  </si>
  <si>
    <t>GIOVANETTI GIULIO</t>
  </si>
  <si>
    <t>MED CATEG COMM. INV B. NERE</t>
  </si>
  <si>
    <t xml:space="preserve">  </t>
  </si>
  <si>
    <t>STIGLIANO CLELIA</t>
  </si>
  <si>
    <t>MED SPEC. COMM. INV  BANDE NERE</t>
  </si>
  <si>
    <t>Calabrò Giuseppe</t>
  </si>
  <si>
    <t>Polizia di Stato - Medico</t>
  </si>
  <si>
    <t>Messina Erika</t>
  </si>
  <si>
    <t>A PRESTAZIONE</t>
  </si>
  <si>
    <t>QUALIFICA</t>
  </si>
  <si>
    <t>DECORRENZA</t>
  </si>
  <si>
    <t>SCADENZA</t>
  </si>
  <si>
    <t>DELIBERA</t>
  </si>
  <si>
    <t>ASSEGNAZIONE</t>
  </si>
  <si>
    <t>NOME COGNOME</t>
  </si>
  <si>
    <t>COMPENSO LORDO</t>
  </si>
  <si>
    <t>TOTALE COMPENSO + ONERI</t>
  </si>
  <si>
    <t>CONSULTORIO VIA REMO LA VALLE</t>
  </si>
  <si>
    <t>Cossutta Valentina</t>
  </si>
  <si>
    <t>CONSULTORIO VIA MASANIELLO</t>
  </si>
  <si>
    <t>Lorenzini Silvia</t>
  </si>
  <si>
    <t>FRICANO GIOACCHINO</t>
  </si>
  <si>
    <t>76/2021</t>
  </si>
  <si>
    <t>SERD SAN VITTORE</t>
  </si>
  <si>
    <t>619/2018-674/2020-640/2021</t>
  </si>
  <si>
    <t>2697/2020-640/2021</t>
  </si>
  <si>
    <t>Ambulatorio vaccinale</t>
  </si>
  <si>
    <t>PEZZOTTA ANNALISA</t>
  </si>
  <si>
    <t>498/2021</t>
  </si>
  <si>
    <t>BARBINI DANIELA</t>
  </si>
  <si>
    <t>CORVAGLIA ELISA</t>
  </si>
  <si>
    <t>MUZZUPAPPA EVA</t>
  </si>
  <si>
    <t>RUSSO LUIGI</t>
  </si>
  <si>
    <t>€ 63.000,00 ANNUI</t>
  </si>
  <si>
    <t>€ 9.000,00 ANNUI</t>
  </si>
  <si>
    <t>€ 49.000,00 ANNUI</t>
  </si>
  <si>
    <t>€ 25.000,00 ANNUI</t>
  </si>
  <si>
    <t>€ 120.000,00 ANNUI</t>
  </si>
  <si>
    <t>2271/2019-674/2020-1785/2021</t>
  </si>
  <si>
    <t>2680/2019-674/2020-640/2021-1785/2021</t>
  </si>
  <si>
    <t>2697/2020-640/2021-640/2021-1785/2021</t>
  </si>
  <si>
    <t>505/2018-674/2020-640/2021-1785/2021</t>
  </si>
  <si>
    <t>2810/19-321/2020-640/2021-1785/2021</t>
  </si>
  <si>
    <t>1585/2020-640/2021-1785/2021</t>
  </si>
  <si>
    <t>674/2020-640/2021-1785/2021</t>
  </si>
  <si>
    <t>Ruggeri Laura</t>
  </si>
  <si>
    <t>1753/2021</t>
  </si>
  <si>
    <t>Consultorio Via Remo La Valle</t>
  </si>
  <si>
    <t>Liberi professionisti - Asst Santi Paolo e Carlo - Territorio</t>
  </si>
  <si>
    <t>CENTRO VACCINALE</t>
  </si>
  <si>
    <t>BANDE NERE</t>
  </si>
  <si>
    <t>CLEMENTI SUSANNA</t>
  </si>
  <si>
    <t>Cagnazzi Paola</t>
  </si>
  <si>
    <t>Salis Valerio</t>
  </si>
  <si>
    <t>1856/2021</t>
  </si>
  <si>
    <t>Crispino Ippolito</t>
  </si>
  <si>
    <t>619/2018-674/2020-640/2021-1785/2021-1379/2022</t>
  </si>
  <si>
    <t>1362/2018-674/2020-640/2021-1785/2021-1379/2022</t>
  </si>
  <si>
    <t>1934/2018-674/2020-640/2021-1785/2021-1379/2022</t>
  </si>
  <si>
    <t>515/2018-674/2020-640/2021-1785/2021-1379/2022</t>
  </si>
  <si>
    <t>518/2018-674/2020-640/2021-1785/2021-1379/2022</t>
  </si>
  <si>
    <t>509/2018-674/2020-640/2021-1785/2021-1379/2022</t>
  </si>
  <si>
    <t>1554/2018-640/2021-1785/2021-1379/2022</t>
  </si>
  <si>
    <t>1379/2022</t>
  </si>
  <si>
    <t>1862/2022</t>
  </si>
  <si>
    <t>1379/2021</t>
  </si>
  <si>
    <t>505/2018-674/2020-640/2021-1785/2021-1379/2022</t>
  </si>
  <si>
    <t>1501/2018-674/2020-640/2021-1785/2021-1379/2022</t>
  </si>
  <si>
    <t>681/2019-674/2020-640/2021-1785/2021-1379/2022</t>
  </si>
  <si>
    <t>195.000,00 ANNO</t>
  </si>
  <si>
    <t>743/2020-1056/2022-1379/2022</t>
  </si>
  <si>
    <t>GIRIODI MADDALENA</t>
  </si>
  <si>
    <t>MARGEHRITA MANUELA</t>
  </si>
  <si>
    <t>1318/2022</t>
  </si>
  <si>
    <t>2810/19-321/2020-640/2021-1785/2021-1379/2022</t>
  </si>
  <si>
    <t>Panetta Alessandro</t>
  </si>
  <si>
    <t>Isp. Gen. Sanità Militare</t>
  </si>
  <si>
    <t>1856/2021-1379/2022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</si>
</sst>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\ #,##0.00"/>
    <numFmt numFmtId="165" formatCode="_-&quot;€ &quot;* #,##0.00_-;&quot;-€ &quot;* #,##0.00_-;_-&quot;€ &quot;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3" fillId="0" borderId="0" applyFill="0" applyBorder="0" applyAlignment="0" applyProtection="0"/>
  </cellStyleXfs>
  <cellXfs count="143">
    <xf numFmtId="0" fontId="0" fillId="0" borderId="0" xfId="0"/>
    <xf numFmtId="0" fontId="6" fillId="3" borderId="1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vertical="center"/>
    </xf>
    <xf numFmtId="0" fontId="0" fillId="0" borderId="0" xfId="0" applyFont="1"/>
    <xf numFmtId="0" fontId="9" fillId="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horizontal="right" vertical="center"/>
    </xf>
    <xf numFmtId="4" fontId="8" fillId="2" borderId="4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vertical="center"/>
    </xf>
    <xf numFmtId="4" fontId="8" fillId="2" borderId="12" xfId="0" applyNumberFormat="1" applyFont="1" applyFill="1" applyBorder="1" applyAlignment="1">
      <alignment horizontal="right" vertical="center"/>
    </xf>
    <xf numFmtId="4" fontId="8" fillId="2" borderId="14" xfId="0" applyNumberFormat="1" applyFont="1" applyFill="1" applyBorder="1" applyAlignment="1">
      <alignment horizontal="right" vertical="center"/>
    </xf>
    <xf numFmtId="4" fontId="11" fillId="2" borderId="16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right" vertical="center"/>
    </xf>
    <xf numFmtId="4" fontId="8" fillId="2" borderId="11" xfId="0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5" xfId="0" applyNumberFormat="1" applyFont="1" applyFill="1" applyBorder="1" applyAlignment="1">
      <alignment horizontal="right" vertical="center"/>
    </xf>
    <xf numFmtId="4" fontId="8" fillId="2" borderId="16" xfId="0" applyNumberFormat="1" applyFont="1" applyFill="1" applyBorder="1" applyAlignment="1">
      <alignment horizontal="right" vertical="center"/>
    </xf>
    <xf numFmtId="4" fontId="8" fillId="2" borderId="18" xfId="0" applyNumberFormat="1" applyFont="1" applyFill="1" applyBorder="1" applyAlignment="1">
      <alignment horizontal="right" vertical="center"/>
    </xf>
    <xf numFmtId="4" fontId="8" fillId="2" borderId="19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4" fontId="8" fillId="2" borderId="23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4" fontId="9" fillId="2" borderId="24" xfId="0" applyNumberFormat="1" applyFont="1" applyFill="1" applyBorder="1" applyAlignment="1">
      <alignment horizontal="left" vertical="center"/>
    </xf>
    <xf numFmtId="0" fontId="0" fillId="0" borderId="25" xfId="0" applyFont="1" applyBorder="1"/>
    <xf numFmtId="0" fontId="0" fillId="0" borderId="26" xfId="0" applyFont="1" applyBorder="1"/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" fontId="8" fillId="2" borderId="27" xfId="0" applyNumberFormat="1" applyFont="1" applyFill="1" applyBorder="1" applyAlignment="1">
      <alignment horizontal="right" vertical="center"/>
    </xf>
    <xf numFmtId="4" fontId="8" fillId="2" borderId="28" xfId="0" applyNumberFormat="1" applyFont="1" applyFill="1" applyBorder="1" applyAlignment="1">
      <alignment horizontal="right" vertical="center"/>
    </xf>
    <xf numFmtId="0" fontId="8" fillId="0" borderId="29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14" fontId="9" fillId="2" borderId="24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vertical="center"/>
    </xf>
    <xf numFmtId="4" fontId="9" fillId="2" borderId="4" xfId="0" applyNumberFormat="1" applyFont="1" applyFill="1" applyBorder="1" applyAlignment="1">
      <alignment horizontal="right" vertical="center"/>
    </xf>
    <xf numFmtId="0" fontId="8" fillId="2" borderId="29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164" fontId="8" fillId="2" borderId="13" xfId="0" applyNumberFormat="1" applyFont="1" applyFill="1" applyBorder="1" applyAlignment="1">
      <alignment horizontal="right" vertical="center"/>
    </xf>
    <xf numFmtId="4" fontId="8" fillId="2" borderId="30" xfId="0" applyNumberFormat="1" applyFont="1" applyFill="1" applyBorder="1" applyAlignment="1">
      <alignment horizontal="right" vertical="center"/>
    </xf>
    <xf numFmtId="0" fontId="8" fillId="2" borderId="25" xfId="0" applyFont="1" applyFill="1" applyBorder="1" applyAlignment="1">
      <alignment vertical="center"/>
    </xf>
    <xf numFmtId="4" fontId="11" fillId="2" borderId="31" xfId="0" applyNumberFormat="1" applyFont="1" applyFill="1" applyBorder="1" applyAlignment="1">
      <alignment horizontal="right" vertical="center"/>
    </xf>
    <xf numFmtId="0" fontId="8" fillId="0" borderId="32" xfId="0" applyFont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center" vertical="center"/>
    </xf>
    <xf numFmtId="14" fontId="9" fillId="2" borderId="24" xfId="0" applyNumberFormat="1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4" fontId="8" fillId="2" borderId="34" xfId="0" applyNumberFormat="1" applyFont="1" applyFill="1" applyBorder="1" applyAlignment="1">
      <alignment horizontal="right" vertical="center"/>
    </xf>
    <xf numFmtId="4" fontId="11" fillId="2" borderId="33" xfId="0" applyNumberFormat="1" applyFont="1" applyFill="1" applyBorder="1" applyAlignment="1">
      <alignment vertical="center" wrapText="1"/>
    </xf>
    <xf numFmtId="4" fontId="8" fillId="2" borderId="35" xfId="0" applyNumberFormat="1" applyFont="1" applyFill="1" applyBorder="1" applyAlignment="1">
      <alignment horizontal="right" vertical="center"/>
    </xf>
    <xf numFmtId="4" fontId="8" fillId="2" borderId="36" xfId="0" applyNumberFormat="1" applyFont="1" applyFill="1" applyBorder="1" applyAlignment="1">
      <alignment horizontal="right" vertical="center"/>
    </xf>
    <xf numFmtId="4" fontId="11" fillId="2" borderId="37" xfId="0" applyNumberFormat="1" applyFont="1" applyFill="1" applyBorder="1" applyAlignment="1">
      <alignment vertical="center" wrapText="1"/>
    </xf>
    <xf numFmtId="4" fontId="11" fillId="2" borderId="38" xfId="0" applyNumberFormat="1" applyFont="1" applyFill="1" applyBorder="1" applyAlignment="1">
      <alignment vertical="center" wrapText="1"/>
    </xf>
    <xf numFmtId="0" fontId="8" fillId="0" borderId="39" xfId="0" applyFont="1" applyBorder="1" applyAlignment="1">
      <alignment vertical="center"/>
    </xf>
    <xf numFmtId="4" fontId="8" fillId="2" borderId="40" xfId="0" applyNumberFormat="1" applyFont="1" applyFill="1" applyBorder="1" applyAlignment="1">
      <alignment horizontal="right" vertical="center"/>
    </xf>
    <xf numFmtId="4" fontId="8" fillId="2" borderId="41" xfId="0" applyNumberFormat="1" applyFont="1" applyFill="1" applyBorder="1" applyAlignment="1">
      <alignment horizontal="right" vertical="center"/>
    </xf>
    <xf numFmtId="0" fontId="8" fillId="0" borderId="37" xfId="0" applyFont="1" applyBorder="1" applyAlignment="1">
      <alignment vertical="center"/>
    </xf>
    <xf numFmtId="4" fontId="11" fillId="2" borderId="41" xfId="0" applyNumberFormat="1" applyFont="1" applyFill="1" applyBorder="1" applyAlignment="1">
      <alignment horizontal="right" vertical="center"/>
    </xf>
    <xf numFmtId="4" fontId="8" fillId="2" borderId="38" xfId="0" applyNumberFormat="1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 wrapText="1"/>
    </xf>
    <xf numFmtId="0" fontId="0" fillId="0" borderId="9" xfId="0" applyFont="1" applyBorder="1"/>
    <xf numFmtId="0" fontId="8" fillId="2" borderId="40" xfId="0" applyFont="1" applyFill="1" applyBorder="1" applyAlignment="1">
      <alignment horizontal="right" vertical="center"/>
    </xf>
    <xf numFmtId="0" fontId="8" fillId="2" borderId="41" xfId="0" applyFont="1" applyFill="1" applyBorder="1" applyAlignment="1">
      <alignment horizontal="right" vertical="center"/>
    </xf>
    <xf numFmtId="0" fontId="0" fillId="0" borderId="41" xfId="0" applyFont="1" applyBorder="1"/>
    <xf numFmtId="0" fontId="0" fillId="0" borderId="38" xfId="0" applyFont="1" applyBorder="1"/>
    <xf numFmtId="4" fontId="11" fillId="2" borderId="34" xfId="0" applyNumberFormat="1" applyFont="1" applyFill="1" applyBorder="1" applyAlignment="1">
      <alignment vertical="center"/>
    </xf>
    <xf numFmtId="4" fontId="11" fillId="2" borderId="9" xfId="0" applyNumberFormat="1" applyFont="1" applyFill="1" applyBorder="1" applyAlignment="1">
      <alignment vertical="center"/>
    </xf>
    <xf numFmtId="4" fontId="11" fillId="2" borderId="35" xfId="0" applyNumberFormat="1" applyFont="1" applyFill="1" applyBorder="1" applyAlignment="1">
      <alignment vertical="center"/>
    </xf>
    <xf numFmtId="4" fontId="11" fillId="2" borderId="40" xfId="0" applyNumberFormat="1" applyFont="1" applyFill="1" applyBorder="1" applyAlignment="1">
      <alignment vertical="center"/>
    </xf>
    <xf numFmtId="4" fontId="11" fillId="2" borderId="41" xfId="0" applyNumberFormat="1" applyFont="1" applyFill="1" applyBorder="1" applyAlignment="1">
      <alignment vertical="center"/>
    </xf>
    <xf numFmtId="4" fontId="11" fillId="2" borderId="42" xfId="0" applyNumberFormat="1" applyFont="1" applyFill="1" applyBorder="1" applyAlignment="1">
      <alignment vertical="center"/>
    </xf>
  </cellXfs>
  <cellStyles count="4">
    <cellStyle name="Euro" xfId="3"/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C102"/>
  <sheetViews>
    <sheetView tabSelected="1" topLeftCell="C1" zoomScale="90" zoomScaleNormal="90" workbookViewId="0">
      <selection activeCell="U81" sqref="U81"/>
    </sheetView>
  </sheetViews>
  <sheetFormatPr defaultRowHeight="15" x14ac:dyDescent="0.25"/>
  <cols>
    <col min="1" max="1" width="15.85546875" style="37" customWidth="1"/>
    <col min="2" max="2" width="20.42578125" style="37" customWidth="1"/>
    <col min="3" max="3" width="24.85546875" style="37" customWidth="1"/>
    <col min="4" max="4" width="16.7109375" style="37" bestFit="1" customWidth="1"/>
    <col min="5" max="5" width="25" style="37" bestFit="1" customWidth="1"/>
    <col min="6" max="6" width="9.7109375" style="37" hidden="1" customWidth="1"/>
    <col min="7" max="7" width="6" style="37" hidden="1" customWidth="1"/>
    <col min="8" max="8" width="5.7109375" style="37" hidden="1" customWidth="1"/>
    <col min="9" max="9" width="6" style="37" hidden="1" customWidth="1"/>
    <col min="10" max="10" width="10.85546875" style="37" customWidth="1"/>
    <col min="11" max="11" width="10" style="37" bestFit="1" customWidth="1"/>
    <col min="12" max="12" width="16.28515625" style="37" bestFit="1" customWidth="1"/>
    <col min="13" max="13" width="12.7109375" style="37" hidden="1" customWidth="1"/>
    <col min="14" max="14" width="21" style="37" hidden="1" customWidth="1"/>
    <col min="15" max="15" width="8.7109375" style="37" hidden="1" customWidth="1"/>
    <col min="16" max="16" width="3.7109375" style="37" hidden="1" customWidth="1"/>
    <col min="17" max="17" width="12.42578125" style="37" bestFit="1" customWidth="1"/>
    <col min="18" max="18" width="18.85546875" style="37" customWidth="1"/>
    <col min="19" max="19" width="13.42578125" style="74" customWidth="1"/>
    <col min="20" max="16384" width="9.140625" style="37"/>
  </cols>
  <sheetData>
    <row r="1" spans="1:263" s="4" customFormat="1" ht="31.5" x14ac:dyDescent="0.25">
      <c r="A1" s="2"/>
      <c r="B1" s="3"/>
      <c r="C1" s="114" t="s">
        <v>153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63" s="5" customFormat="1" ht="51.75" customHeight="1" x14ac:dyDescent="0.25">
      <c r="A2" s="40" t="s">
        <v>0</v>
      </c>
      <c r="B2" s="40" t="s">
        <v>89</v>
      </c>
      <c r="C2" s="39" t="s">
        <v>119</v>
      </c>
      <c r="D2" s="39" t="s">
        <v>114</v>
      </c>
      <c r="E2" s="39" t="s">
        <v>118</v>
      </c>
      <c r="F2" s="41" t="s">
        <v>1</v>
      </c>
      <c r="G2" s="41" t="s">
        <v>2</v>
      </c>
      <c r="H2" s="41" t="s">
        <v>3</v>
      </c>
      <c r="I2" s="41" t="s">
        <v>4</v>
      </c>
      <c r="J2" s="39" t="s">
        <v>115</v>
      </c>
      <c r="K2" s="39" t="s">
        <v>116</v>
      </c>
      <c r="L2" s="39" t="s">
        <v>120</v>
      </c>
      <c r="M2" s="41" t="s">
        <v>90</v>
      </c>
      <c r="N2" s="41" t="s">
        <v>5</v>
      </c>
      <c r="O2" s="41" t="s">
        <v>6</v>
      </c>
      <c r="P2" s="41" t="s">
        <v>7</v>
      </c>
      <c r="Q2" s="39" t="s">
        <v>121</v>
      </c>
      <c r="R2" s="39" t="s">
        <v>117</v>
      </c>
      <c r="S2" s="39" t="s">
        <v>39</v>
      </c>
    </row>
    <row r="3" spans="1:263" s="15" customFormat="1" ht="36" x14ac:dyDescent="0.2">
      <c r="A3" s="35" t="s">
        <v>10</v>
      </c>
      <c r="B3" s="19" t="s">
        <v>64</v>
      </c>
      <c r="C3" s="1" t="s">
        <v>40</v>
      </c>
      <c r="D3" s="6" t="s">
        <v>65</v>
      </c>
      <c r="E3" s="7" t="s">
        <v>69</v>
      </c>
      <c r="F3" s="8">
        <v>19</v>
      </c>
      <c r="G3" s="6">
        <v>20</v>
      </c>
      <c r="H3" s="6">
        <v>40</v>
      </c>
      <c r="I3" s="6">
        <f>G3*H3</f>
        <v>800</v>
      </c>
      <c r="J3" s="9">
        <v>44562</v>
      </c>
      <c r="K3" s="10">
        <v>44865</v>
      </c>
      <c r="L3" s="11">
        <f t="shared" ref="L3:L39" si="0">+G3*H3*F3</f>
        <v>15200</v>
      </c>
      <c r="M3" s="12"/>
      <c r="N3" s="12"/>
      <c r="O3" s="12">
        <f>L3*4%</f>
        <v>608</v>
      </c>
      <c r="P3" s="12"/>
      <c r="Q3" s="13">
        <f>SUM(L3:P3)</f>
        <v>15808</v>
      </c>
      <c r="R3" s="14" t="s">
        <v>161</v>
      </c>
      <c r="S3" s="72" t="s">
        <v>41</v>
      </c>
    </row>
    <row r="4" spans="1:263" s="15" customFormat="1" ht="24" x14ac:dyDescent="0.2">
      <c r="A4" s="35" t="s">
        <v>10</v>
      </c>
      <c r="B4" s="7" t="s">
        <v>66</v>
      </c>
      <c r="C4" s="1" t="s">
        <v>40</v>
      </c>
      <c r="D4" s="6" t="s">
        <v>65</v>
      </c>
      <c r="E4" s="7" t="s">
        <v>128</v>
      </c>
      <c r="F4" s="8">
        <v>19</v>
      </c>
      <c r="G4" s="6">
        <v>20</v>
      </c>
      <c r="H4" s="6">
        <f>48+16</f>
        <v>64</v>
      </c>
      <c r="I4" s="6">
        <f t="shared" ref="I4:I9" si="1">G4*H4</f>
        <v>1280</v>
      </c>
      <c r="J4" s="9">
        <v>43191</v>
      </c>
      <c r="K4" s="10">
        <v>44316</v>
      </c>
      <c r="L4" s="11">
        <f t="shared" si="0"/>
        <v>24320</v>
      </c>
      <c r="M4" s="12"/>
      <c r="N4" s="12"/>
      <c r="O4" s="12">
        <f>L4*4%</f>
        <v>972.80000000000007</v>
      </c>
      <c r="P4" s="12"/>
      <c r="Q4" s="13">
        <f>SUM(L4:P4)</f>
        <v>25292.799999999999</v>
      </c>
      <c r="R4" s="14" t="s">
        <v>129</v>
      </c>
      <c r="S4" s="72" t="s">
        <v>41</v>
      </c>
    </row>
    <row r="5" spans="1:263" s="15" customFormat="1" ht="36" x14ac:dyDescent="0.2">
      <c r="A5" s="35" t="s">
        <v>10</v>
      </c>
      <c r="B5" s="7" t="s">
        <v>91</v>
      </c>
      <c r="C5" s="1" t="s">
        <v>40</v>
      </c>
      <c r="D5" s="6" t="s">
        <v>65</v>
      </c>
      <c r="E5" s="7" t="s">
        <v>91</v>
      </c>
      <c r="F5" s="8">
        <v>19</v>
      </c>
      <c r="G5" s="6">
        <v>20</v>
      </c>
      <c r="H5" s="6">
        <v>40</v>
      </c>
      <c r="I5" s="6">
        <f t="shared" si="1"/>
        <v>800</v>
      </c>
      <c r="J5" s="9">
        <v>44562</v>
      </c>
      <c r="K5" s="10">
        <v>44865</v>
      </c>
      <c r="L5" s="11">
        <f t="shared" si="0"/>
        <v>15200</v>
      </c>
      <c r="M5" s="12"/>
      <c r="N5" s="12"/>
      <c r="O5" s="12">
        <f>L5*4%</f>
        <v>608</v>
      </c>
      <c r="P5" s="12"/>
      <c r="Q5" s="13">
        <f>SUM(L5:P5)</f>
        <v>15808</v>
      </c>
      <c r="R5" s="14" t="s">
        <v>161</v>
      </c>
      <c r="S5" s="72" t="s">
        <v>41</v>
      </c>
    </row>
    <row r="6" spans="1:263" s="15" customFormat="1" ht="36" x14ac:dyDescent="0.2">
      <c r="A6" s="35" t="s">
        <v>10</v>
      </c>
      <c r="B6" s="7" t="s">
        <v>91</v>
      </c>
      <c r="C6" s="1" t="s">
        <v>40</v>
      </c>
      <c r="D6" s="6" t="s">
        <v>65</v>
      </c>
      <c r="E6" s="7" t="s">
        <v>91</v>
      </c>
      <c r="F6" s="8">
        <v>19</v>
      </c>
      <c r="G6" s="6">
        <v>20</v>
      </c>
      <c r="H6" s="6">
        <v>40</v>
      </c>
      <c r="I6" s="6">
        <f t="shared" si="1"/>
        <v>800</v>
      </c>
      <c r="J6" s="9">
        <v>44562</v>
      </c>
      <c r="K6" s="10">
        <v>44865</v>
      </c>
      <c r="L6" s="11">
        <f t="shared" si="0"/>
        <v>15200</v>
      </c>
      <c r="M6" s="12"/>
      <c r="N6" s="12"/>
      <c r="O6" s="12">
        <f>L6*4%</f>
        <v>608</v>
      </c>
      <c r="P6" s="12"/>
      <c r="Q6" s="13">
        <f t="shared" ref="Q6:Q39" si="2">SUM(L6:P6)</f>
        <v>15808</v>
      </c>
      <c r="R6" s="14" t="s">
        <v>162</v>
      </c>
      <c r="S6" s="72" t="s">
        <v>41</v>
      </c>
    </row>
    <row r="7" spans="1:263" s="15" customFormat="1" ht="36" x14ac:dyDescent="0.2">
      <c r="A7" s="35" t="s">
        <v>10</v>
      </c>
      <c r="B7" s="7" t="s">
        <v>91</v>
      </c>
      <c r="C7" s="1" t="s">
        <v>40</v>
      </c>
      <c r="D7" s="6" t="s">
        <v>65</v>
      </c>
      <c r="E7" s="7" t="s">
        <v>91</v>
      </c>
      <c r="F7" s="8">
        <v>19</v>
      </c>
      <c r="G7" s="6">
        <v>25</v>
      </c>
      <c r="H7" s="6">
        <v>40</v>
      </c>
      <c r="I7" s="6">
        <f t="shared" si="1"/>
        <v>1000</v>
      </c>
      <c r="J7" s="9">
        <v>44562</v>
      </c>
      <c r="K7" s="10">
        <v>44865</v>
      </c>
      <c r="L7" s="11">
        <f t="shared" si="0"/>
        <v>19000</v>
      </c>
      <c r="M7" s="12"/>
      <c r="N7" s="12"/>
      <c r="O7" s="12">
        <f>L7*4%</f>
        <v>760</v>
      </c>
      <c r="P7" s="12"/>
      <c r="Q7" s="13">
        <f t="shared" si="2"/>
        <v>19760</v>
      </c>
      <c r="R7" s="14" t="s">
        <v>163</v>
      </c>
      <c r="S7" s="72" t="s">
        <v>41</v>
      </c>
    </row>
    <row r="8" spans="1:263" s="15" customFormat="1" ht="36" x14ac:dyDescent="0.2">
      <c r="A8" s="35" t="s">
        <v>10</v>
      </c>
      <c r="B8" s="7" t="s">
        <v>68</v>
      </c>
      <c r="C8" s="1" t="s">
        <v>40</v>
      </c>
      <c r="D8" s="6" t="s">
        <v>67</v>
      </c>
      <c r="E8" s="7" t="s">
        <v>68</v>
      </c>
      <c r="F8" s="8">
        <v>27</v>
      </c>
      <c r="G8" s="6">
        <v>19</v>
      </c>
      <c r="H8" s="6">
        <v>40</v>
      </c>
      <c r="I8" s="6">
        <f t="shared" si="1"/>
        <v>760</v>
      </c>
      <c r="J8" s="9">
        <v>44562</v>
      </c>
      <c r="K8" s="10">
        <v>44865</v>
      </c>
      <c r="L8" s="11">
        <f t="shared" si="0"/>
        <v>20520</v>
      </c>
      <c r="M8" s="12">
        <f>L8*22%</f>
        <v>4514.3999999999996</v>
      </c>
      <c r="N8" s="12"/>
      <c r="O8" s="12"/>
      <c r="P8" s="12"/>
      <c r="Q8" s="13">
        <f t="shared" si="2"/>
        <v>25034.400000000001</v>
      </c>
      <c r="R8" s="14" t="s">
        <v>164</v>
      </c>
      <c r="S8" s="72" t="s">
        <v>41</v>
      </c>
    </row>
    <row r="9" spans="1:263" s="15" customFormat="1" ht="36" x14ac:dyDescent="0.2">
      <c r="A9" s="35" t="s">
        <v>10</v>
      </c>
      <c r="B9" s="7" t="s">
        <v>45</v>
      </c>
      <c r="C9" s="1" t="s">
        <v>40</v>
      </c>
      <c r="D9" s="6" t="s">
        <v>67</v>
      </c>
      <c r="E9" s="7" t="s">
        <v>45</v>
      </c>
      <c r="F9" s="8">
        <v>27</v>
      </c>
      <c r="G9" s="6">
        <v>19</v>
      </c>
      <c r="H9" s="6">
        <v>40</v>
      </c>
      <c r="I9" s="6">
        <f t="shared" si="1"/>
        <v>760</v>
      </c>
      <c r="J9" s="9">
        <v>44562</v>
      </c>
      <c r="K9" s="10">
        <v>44865</v>
      </c>
      <c r="L9" s="11">
        <f t="shared" si="0"/>
        <v>20520</v>
      </c>
      <c r="M9" s="12">
        <f>L9*22%</f>
        <v>4514.3999999999996</v>
      </c>
      <c r="N9" s="12"/>
      <c r="O9" s="12"/>
      <c r="P9" s="12"/>
      <c r="Q9" s="13">
        <f t="shared" si="2"/>
        <v>25034.400000000001</v>
      </c>
      <c r="R9" s="14" t="s">
        <v>164</v>
      </c>
      <c r="S9" s="72" t="s">
        <v>41</v>
      </c>
    </row>
    <row r="10" spans="1:263" s="15" customFormat="1" ht="36" x14ac:dyDescent="0.2">
      <c r="A10" s="35" t="s">
        <v>10</v>
      </c>
      <c r="B10" s="7" t="s">
        <v>91</v>
      </c>
      <c r="C10" s="1" t="s">
        <v>40</v>
      </c>
      <c r="D10" s="6" t="s">
        <v>9</v>
      </c>
      <c r="E10" s="7" t="s">
        <v>91</v>
      </c>
      <c r="F10" s="8">
        <v>20</v>
      </c>
      <c r="G10" s="6">
        <v>19</v>
      </c>
      <c r="H10" s="6">
        <v>40</v>
      </c>
      <c r="I10" s="6">
        <f>G10*H10</f>
        <v>760</v>
      </c>
      <c r="J10" s="9">
        <v>44562</v>
      </c>
      <c r="K10" s="10">
        <v>44865</v>
      </c>
      <c r="L10" s="11">
        <f t="shared" si="0"/>
        <v>15200</v>
      </c>
      <c r="M10" s="12">
        <f>L10*2%</f>
        <v>304</v>
      </c>
      <c r="N10" s="12"/>
      <c r="O10" s="12"/>
      <c r="P10" s="12"/>
      <c r="Q10" s="13">
        <f t="shared" si="2"/>
        <v>15504</v>
      </c>
      <c r="R10" s="14" t="s">
        <v>165</v>
      </c>
      <c r="S10" s="72" t="s">
        <v>41</v>
      </c>
    </row>
    <row r="11" spans="1:263" s="15" customFormat="1" ht="36" x14ac:dyDescent="0.2">
      <c r="A11" s="35" t="s">
        <v>10</v>
      </c>
      <c r="B11" s="7" t="s">
        <v>92</v>
      </c>
      <c r="C11" s="1" t="s">
        <v>134</v>
      </c>
      <c r="D11" s="6" t="s">
        <v>9</v>
      </c>
      <c r="E11" s="7" t="s">
        <v>92</v>
      </c>
      <c r="F11" s="8">
        <v>20</v>
      </c>
      <c r="G11" s="6">
        <v>19</v>
      </c>
      <c r="H11" s="6">
        <v>40</v>
      </c>
      <c r="I11" s="6">
        <f t="shared" ref="I11:I39" si="3">G11*H11</f>
        <v>760</v>
      </c>
      <c r="J11" s="9">
        <v>44562</v>
      </c>
      <c r="K11" s="10">
        <v>44865</v>
      </c>
      <c r="L11" s="11">
        <f t="shared" si="0"/>
        <v>15200</v>
      </c>
      <c r="M11" s="12">
        <f>L11*2%</f>
        <v>304</v>
      </c>
      <c r="N11" s="12"/>
      <c r="O11" s="12"/>
      <c r="P11" s="12"/>
      <c r="Q11" s="13">
        <f t="shared" si="2"/>
        <v>15504</v>
      </c>
      <c r="R11" s="14" t="s">
        <v>165</v>
      </c>
      <c r="S11" s="72" t="s">
        <v>41</v>
      </c>
    </row>
    <row r="12" spans="1:263" s="15" customFormat="1" ht="36" x14ac:dyDescent="0.2">
      <c r="A12" s="35" t="s">
        <v>10</v>
      </c>
      <c r="B12" s="7" t="s">
        <v>68</v>
      </c>
      <c r="C12" s="1" t="s">
        <v>40</v>
      </c>
      <c r="D12" s="6" t="s">
        <v>9</v>
      </c>
      <c r="E12" s="7" t="s">
        <v>68</v>
      </c>
      <c r="F12" s="8">
        <v>20</v>
      </c>
      <c r="G12" s="6">
        <v>19</v>
      </c>
      <c r="H12" s="6">
        <v>40</v>
      </c>
      <c r="I12" s="6">
        <f t="shared" si="3"/>
        <v>760</v>
      </c>
      <c r="J12" s="9">
        <v>44562</v>
      </c>
      <c r="K12" s="10">
        <v>44865</v>
      </c>
      <c r="L12" s="11">
        <f t="shared" si="0"/>
        <v>15200</v>
      </c>
      <c r="M12" s="12">
        <f>L12*2%</f>
        <v>304</v>
      </c>
      <c r="N12" s="12"/>
      <c r="O12" s="12"/>
      <c r="P12" s="12"/>
      <c r="Q12" s="13">
        <f t="shared" si="2"/>
        <v>15504</v>
      </c>
      <c r="R12" s="14" t="s">
        <v>165</v>
      </c>
      <c r="S12" s="72" t="s">
        <v>41</v>
      </c>
    </row>
    <row r="13" spans="1:263" s="15" customFormat="1" ht="36" x14ac:dyDescent="0.2">
      <c r="A13" s="35" t="s">
        <v>10</v>
      </c>
      <c r="B13" s="7" t="s">
        <v>91</v>
      </c>
      <c r="C13" s="1" t="s">
        <v>40</v>
      </c>
      <c r="D13" s="6" t="s">
        <v>9</v>
      </c>
      <c r="E13" s="7" t="s">
        <v>91</v>
      </c>
      <c r="F13" s="8">
        <v>20</v>
      </c>
      <c r="G13" s="6">
        <v>19</v>
      </c>
      <c r="H13" s="6">
        <v>40</v>
      </c>
      <c r="I13" s="6">
        <f t="shared" si="3"/>
        <v>760</v>
      </c>
      <c r="J13" s="9">
        <v>44562</v>
      </c>
      <c r="K13" s="10">
        <v>44865</v>
      </c>
      <c r="L13" s="11">
        <f t="shared" si="0"/>
        <v>15200</v>
      </c>
      <c r="M13" s="12">
        <f>L13*2%</f>
        <v>304</v>
      </c>
      <c r="N13" s="12"/>
      <c r="O13" s="12"/>
      <c r="P13" s="12"/>
      <c r="Q13" s="13">
        <f t="shared" si="2"/>
        <v>15504</v>
      </c>
      <c r="R13" s="14" t="s">
        <v>165</v>
      </c>
      <c r="S13" s="72" t="s">
        <v>41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</row>
    <row r="14" spans="1:263" s="15" customFormat="1" ht="36" x14ac:dyDescent="0.2">
      <c r="A14" s="35" t="s">
        <v>10</v>
      </c>
      <c r="B14" s="7" t="s">
        <v>72</v>
      </c>
      <c r="C14" s="1" t="s">
        <v>40</v>
      </c>
      <c r="D14" s="6" t="s">
        <v>8</v>
      </c>
      <c r="E14" s="7" t="s">
        <v>72</v>
      </c>
      <c r="F14" s="8">
        <v>30</v>
      </c>
      <c r="G14" s="6">
        <v>19</v>
      </c>
      <c r="H14" s="6">
        <v>40</v>
      </c>
      <c r="I14" s="6">
        <f t="shared" si="3"/>
        <v>760</v>
      </c>
      <c r="J14" s="9">
        <v>44562</v>
      </c>
      <c r="K14" s="10">
        <v>44865</v>
      </c>
      <c r="L14" s="11">
        <f t="shared" si="0"/>
        <v>22800</v>
      </c>
      <c r="M14" s="12"/>
      <c r="N14" s="12"/>
      <c r="O14" s="12"/>
      <c r="P14" s="12"/>
      <c r="Q14" s="13">
        <f t="shared" si="2"/>
        <v>22800</v>
      </c>
      <c r="R14" s="14" t="s">
        <v>166</v>
      </c>
      <c r="S14" s="72" t="s">
        <v>41</v>
      </c>
    </row>
    <row r="15" spans="1:263" s="15" customFormat="1" ht="36" x14ac:dyDescent="0.2">
      <c r="A15" s="35" t="s">
        <v>10</v>
      </c>
      <c r="B15" s="7" t="s">
        <v>93</v>
      </c>
      <c r="C15" s="1" t="s">
        <v>135</v>
      </c>
      <c r="D15" s="6" t="s">
        <v>8</v>
      </c>
      <c r="E15" s="7" t="s">
        <v>93</v>
      </c>
      <c r="F15" s="8">
        <v>30</v>
      </c>
      <c r="G15" s="6">
        <v>15</v>
      </c>
      <c r="H15" s="6">
        <v>40</v>
      </c>
      <c r="I15" s="6">
        <f t="shared" si="3"/>
        <v>600</v>
      </c>
      <c r="J15" s="9">
        <v>44562</v>
      </c>
      <c r="K15" s="10">
        <v>44865</v>
      </c>
      <c r="L15" s="11">
        <f t="shared" si="0"/>
        <v>18000</v>
      </c>
      <c r="M15" s="12"/>
      <c r="N15" s="12"/>
      <c r="O15" s="12"/>
      <c r="P15" s="12"/>
      <c r="Q15" s="13">
        <f t="shared" si="2"/>
        <v>18000</v>
      </c>
      <c r="R15" s="14" t="s">
        <v>167</v>
      </c>
      <c r="S15" s="72" t="s">
        <v>41</v>
      </c>
    </row>
    <row r="16" spans="1:263" s="15" customFormat="1" ht="24" x14ac:dyDescent="0.25">
      <c r="A16" s="35" t="s">
        <v>10</v>
      </c>
      <c r="B16" s="19" t="s">
        <v>11</v>
      </c>
      <c r="C16" s="17" t="s">
        <v>12</v>
      </c>
      <c r="D16" s="6" t="s">
        <v>9</v>
      </c>
      <c r="E16" s="19" t="s">
        <v>11</v>
      </c>
      <c r="F16" s="8">
        <v>20</v>
      </c>
      <c r="G16" s="6">
        <v>32</v>
      </c>
      <c r="H16" s="6">
        <v>40</v>
      </c>
      <c r="I16" s="6">
        <f t="shared" si="3"/>
        <v>1280</v>
      </c>
      <c r="J16" s="9">
        <v>43191</v>
      </c>
      <c r="K16" s="10">
        <v>44134</v>
      </c>
      <c r="L16" s="11">
        <f t="shared" si="0"/>
        <v>25600</v>
      </c>
      <c r="M16" s="12">
        <f>L16*2%</f>
        <v>512</v>
      </c>
      <c r="N16" s="12"/>
      <c r="O16" s="12"/>
      <c r="P16" s="12"/>
      <c r="Q16" s="13">
        <f t="shared" si="2"/>
        <v>26112</v>
      </c>
      <c r="R16" s="14" t="s">
        <v>94</v>
      </c>
      <c r="S16" s="72" t="s">
        <v>41</v>
      </c>
    </row>
    <row r="17" spans="1:393" s="15" customFormat="1" ht="24" x14ac:dyDescent="0.2">
      <c r="A17" s="35" t="s">
        <v>10</v>
      </c>
      <c r="B17" s="7" t="s">
        <v>95</v>
      </c>
      <c r="C17" s="17" t="s">
        <v>96</v>
      </c>
      <c r="D17" s="6" t="s">
        <v>9</v>
      </c>
      <c r="E17" s="7" t="s">
        <v>95</v>
      </c>
      <c r="F17" s="8">
        <v>20</v>
      </c>
      <c r="G17" s="6">
        <v>20</v>
      </c>
      <c r="H17" s="6">
        <v>24</v>
      </c>
      <c r="I17" s="6">
        <f>G17*H17</f>
        <v>480</v>
      </c>
      <c r="J17" s="9">
        <v>44562</v>
      </c>
      <c r="K17" s="10">
        <v>44742</v>
      </c>
      <c r="L17" s="11">
        <f t="shared" si="0"/>
        <v>9600</v>
      </c>
      <c r="M17" s="12">
        <f>L17*2%</f>
        <v>192</v>
      </c>
      <c r="N17" s="12"/>
      <c r="O17" s="12"/>
      <c r="P17" s="12"/>
      <c r="Q17" s="13">
        <f>SUM(L17:P17)</f>
        <v>9792</v>
      </c>
      <c r="R17" s="18" t="s">
        <v>143</v>
      </c>
      <c r="S17" s="72" t="s">
        <v>41</v>
      </c>
    </row>
    <row r="18" spans="1:393" s="15" customFormat="1" ht="24" x14ac:dyDescent="0.2">
      <c r="A18" s="35" t="s">
        <v>10</v>
      </c>
      <c r="B18" s="7" t="s">
        <v>95</v>
      </c>
      <c r="C18" s="17" t="s">
        <v>96</v>
      </c>
      <c r="D18" s="6" t="s">
        <v>9</v>
      </c>
      <c r="E18" s="7" t="s">
        <v>95</v>
      </c>
      <c r="F18" s="8">
        <v>20</v>
      </c>
      <c r="G18" s="6">
        <v>27</v>
      </c>
      <c r="H18" s="6">
        <v>16</v>
      </c>
      <c r="I18" s="6">
        <f>G18*H18</f>
        <v>432</v>
      </c>
      <c r="J18" s="9">
        <v>44743</v>
      </c>
      <c r="K18" s="10">
        <v>44865</v>
      </c>
      <c r="L18" s="11">
        <f t="shared" ref="L18" si="4">+G18*H18*F18</f>
        <v>8640</v>
      </c>
      <c r="M18" s="12">
        <f>L18*2%</f>
        <v>172.8</v>
      </c>
      <c r="N18" s="12"/>
      <c r="O18" s="12"/>
      <c r="P18" s="12"/>
      <c r="Q18" s="13">
        <f>SUM(L18:P18)</f>
        <v>8812.7999999999993</v>
      </c>
      <c r="R18" s="18" t="s">
        <v>169</v>
      </c>
      <c r="S18" s="72" t="s">
        <v>41</v>
      </c>
    </row>
    <row r="19" spans="1:393" s="15" customFormat="1" ht="24" x14ac:dyDescent="0.2">
      <c r="A19" s="35" t="s">
        <v>10</v>
      </c>
      <c r="B19" s="7" t="s">
        <v>97</v>
      </c>
      <c r="C19" s="17" t="s">
        <v>98</v>
      </c>
      <c r="D19" s="6" t="s">
        <v>9</v>
      </c>
      <c r="E19" s="7" t="s">
        <v>97</v>
      </c>
      <c r="F19" s="8">
        <v>20</v>
      </c>
      <c r="G19" s="6">
        <v>20</v>
      </c>
      <c r="H19" s="6">
        <v>24</v>
      </c>
      <c r="I19" s="6">
        <f>G19*H19</f>
        <v>480</v>
      </c>
      <c r="J19" s="9">
        <v>44562</v>
      </c>
      <c r="K19" s="10">
        <v>44742</v>
      </c>
      <c r="L19" s="11">
        <f t="shared" si="0"/>
        <v>9600</v>
      </c>
      <c r="M19" s="12">
        <f>L19*2%</f>
        <v>192</v>
      </c>
      <c r="N19" s="12"/>
      <c r="O19" s="12"/>
      <c r="P19" s="12"/>
      <c r="Q19" s="13">
        <f>SUM(L19:P19)</f>
        <v>9792</v>
      </c>
      <c r="R19" s="18" t="s">
        <v>144</v>
      </c>
      <c r="S19" s="72" t="s">
        <v>41</v>
      </c>
    </row>
    <row r="20" spans="1:393" s="15" customFormat="1" ht="24" x14ac:dyDescent="0.2">
      <c r="A20" s="35" t="s">
        <v>10</v>
      </c>
      <c r="B20" s="7" t="s">
        <v>152</v>
      </c>
      <c r="C20" s="19" t="s">
        <v>123</v>
      </c>
      <c r="D20" s="20" t="s">
        <v>9</v>
      </c>
      <c r="E20" s="19" t="s">
        <v>122</v>
      </c>
      <c r="F20" s="21">
        <v>20</v>
      </c>
      <c r="G20" s="20">
        <v>14</v>
      </c>
      <c r="H20" s="6">
        <v>12</v>
      </c>
      <c r="I20" s="20">
        <f t="shared" ref="I20:I23" si="5">G20*H20</f>
        <v>168</v>
      </c>
      <c r="J20" s="9">
        <v>44562</v>
      </c>
      <c r="K20" s="10">
        <v>44651</v>
      </c>
      <c r="L20" s="23">
        <f t="shared" si="0"/>
        <v>3360</v>
      </c>
      <c r="M20" s="24">
        <f t="shared" ref="M20:M23" si="6">L20*2%</f>
        <v>67.2</v>
      </c>
      <c r="N20" s="24"/>
      <c r="O20" s="24"/>
      <c r="P20" s="24"/>
      <c r="Q20" s="25">
        <f t="shared" ref="Q20:Q24" si="7">SUM(L20:P20)</f>
        <v>3427.2</v>
      </c>
      <c r="R20" s="14" t="s">
        <v>145</v>
      </c>
      <c r="S20" s="72" t="s">
        <v>41</v>
      </c>
    </row>
    <row r="21" spans="1:393" s="15" customFormat="1" ht="24" x14ac:dyDescent="0.2">
      <c r="A21" s="35" t="s">
        <v>10</v>
      </c>
      <c r="B21" s="7" t="s">
        <v>152</v>
      </c>
      <c r="C21" s="19" t="s">
        <v>123</v>
      </c>
      <c r="D21" s="20" t="s">
        <v>9</v>
      </c>
      <c r="E21" s="19" t="s">
        <v>122</v>
      </c>
      <c r="F21" s="21">
        <v>20</v>
      </c>
      <c r="G21" s="20">
        <v>17</v>
      </c>
      <c r="H21" s="6">
        <v>28</v>
      </c>
      <c r="I21" s="20">
        <f t="shared" ref="I21" si="8">G21*H21</f>
        <v>476</v>
      </c>
      <c r="J21" s="9">
        <v>44652</v>
      </c>
      <c r="K21" s="10">
        <v>44865</v>
      </c>
      <c r="L21" s="23">
        <f t="shared" ref="L21" si="9">+G21*H21*F21</f>
        <v>9520</v>
      </c>
      <c r="M21" s="24">
        <f t="shared" ref="M21" si="10">L21*2%</f>
        <v>190.4</v>
      </c>
      <c r="N21" s="24"/>
      <c r="O21" s="24"/>
      <c r="P21" s="24"/>
      <c r="Q21" s="25">
        <f t="shared" ref="Q21" si="11">SUM(L21:P21)</f>
        <v>9710.4</v>
      </c>
      <c r="R21" s="14" t="s">
        <v>168</v>
      </c>
      <c r="S21" s="72" t="s">
        <v>41</v>
      </c>
    </row>
    <row r="22" spans="1:393" s="15" customFormat="1" ht="24" x14ac:dyDescent="0.25">
      <c r="A22" s="35" t="s">
        <v>10</v>
      </c>
      <c r="B22" s="19" t="s">
        <v>124</v>
      </c>
      <c r="C22" s="19" t="s">
        <v>125</v>
      </c>
      <c r="D22" s="20" t="s">
        <v>9</v>
      </c>
      <c r="E22" s="19" t="s">
        <v>124</v>
      </c>
      <c r="F22" s="21">
        <v>20</v>
      </c>
      <c r="G22" s="20">
        <v>12</v>
      </c>
      <c r="H22" s="20">
        <v>30</v>
      </c>
      <c r="I22" s="20">
        <f t="shared" si="5"/>
        <v>360</v>
      </c>
      <c r="J22" s="22">
        <v>44144</v>
      </c>
      <c r="K22" s="10">
        <v>44361</v>
      </c>
      <c r="L22" s="23">
        <f t="shared" si="0"/>
        <v>7200</v>
      </c>
      <c r="M22" s="24">
        <f t="shared" si="6"/>
        <v>144</v>
      </c>
      <c r="N22" s="24"/>
      <c r="O22" s="24"/>
      <c r="P22" s="24"/>
      <c r="Q22" s="25">
        <f t="shared" si="7"/>
        <v>7344</v>
      </c>
      <c r="R22" s="14" t="s">
        <v>130</v>
      </c>
      <c r="S22" s="72" t="s">
        <v>41</v>
      </c>
    </row>
    <row r="23" spans="1:393" s="15" customFormat="1" ht="24" x14ac:dyDescent="0.25">
      <c r="A23" s="35" t="s">
        <v>10</v>
      </c>
      <c r="B23" s="19" t="s">
        <v>124</v>
      </c>
      <c r="C23" s="19" t="s">
        <v>150</v>
      </c>
      <c r="D23" s="20" t="s">
        <v>9</v>
      </c>
      <c r="E23" s="19" t="s">
        <v>124</v>
      </c>
      <c r="F23" s="21">
        <v>20</v>
      </c>
      <c r="G23" s="20">
        <v>13</v>
      </c>
      <c r="H23" s="20">
        <v>12</v>
      </c>
      <c r="I23" s="20">
        <f t="shared" si="5"/>
        <v>156</v>
      </c>
      <c r="J23" s="22">
        <v>44410</v>
      </c>
      <c r="K23" s="10">
        <v>44651</v>
      </c>
      <c r="L23" s="23">
        <f t="shared" si="0"/>
        <v>3120</v>
      </c>
      <c r="M23" s="24">
        <f t="shared" si="6"/>
        <v>62.4</v>
      </c>
      <c r="N23" s="24"/>
      <c r="O23" s="24"/>
      <c r="P23" s="24"/>
      <c r="Q23" s="25">
        <f t="shared" si="7"/>
        <v>3182.4</v>
      </c>
      <c r="R23" s="14" t="s">
        <v>151</v>
      </c>
      <c r="S23" s="72" t="s">
        <v>41</v>
      </c>
    </row>
    <row r="24" spans="1:393" s="15" customFormat="1" ht="24" x14ac:dyDescent="0.25">
      <c r="A24" s="35" t="s">
        <v>10</v>
      </c>
      <c r="B24" s="19" t="s">
        <v>124</v>
      </c>
      <c r="C24" s="19" t="s">
        <v>150</v>
      </c>
      <c r="D24" s="20" t="s">
        <v>9</v>
      </c>
      <c r="E24" s="19" t="s">
        <v>124</v>
      </c>
      <c r="F24" s="21">
        <v>20</v>
      </c>
      <c r="G24" s="20">
        <v>20</v>
      </c>
      <c r="H24" s="6">
        <v>12</v>
      </c>
      <c r="I24" s="20">
        <f t="shared" ref="I24" si="12">G24*H24</f>
        <v>240</v>
      </c>
      <c r="J24" s="22">
        <v>44652</v>
      </c>
      <c r="K24" s="10">
        <v>44742</v>
      </c>
      <c r="L24" s="23">
        <f t="shared" si="0"/>
        <v>4800</v>
      </c>
      <c r="M24" s="24">
        <f t="shared" ref="M24" si="13">L24*2%</f>
        <v>96</v>
      </c>
      <c r="N24" s="24"/>
      <c r="O24" s="24"/>
      <c r="P24" s="24"/>
      <c r="Q24" s="25">
        <f t="shared" si="7"/>
        <v>4896</v>
      </c>
      <c r="R24" s="14" t="s">
        <v>170</v>
      </c>
      <c r="S24" s="72" t="s">
        <v>41</v>
      </c>
    </row>
    <row r="25" spans="1:393" s="15" customFormat="1" ht="24" x14ac:dyDescent="0.25">
      <c r="A25" s="35" t="s">
        <v>10</v>
      </c>
      <c r="B25" s="19" t="s">
        <v>124</v>
      </c>
      <c r="C25" s="19" t="s">
        <v>150</v>
      </c>
      <c r="D25" s="20" t="s">
        <v>9</v>
      </c>
      <c r="E25" s="19" t="s">
        <v>124</v>
      </c>
      <c r="F25" s="21">
        <v>20</v>
      </c>
      <c r="G25" s="20">
        <v>27</v>
      </c>
      <c r="H25" s="6">
        <v>16</v>
      </c>
      <c r="I25" s="20">
        <f t="shared" ref="I25" si="14">G25*H25</f>
        <v>432</v>
      </c>
      <c r="J25" s="22">
        <v>44743</v>
      </c>
      <c r="K25" s="10">
        <v>44865</v>
      </c>
      <c r="L25" s="23">
        <f t="shared" ref="L25" si="15">+G25*H25*F25</f>
        <v>8640</v>
      </c>
      <c r="M25" s="24">
        <f t="shared" ref="M25" si="16">L25*2%</f>
        <v>172.8</v>
      </c>
      <c r="N25" s="24"/>
      <c r="O25" s="24"/>
      <c r="P25" s="24"/>
      <c r="Q25" s="25">
        <f t="shared" ref="Q25" si="17">SUM(L25:P25)</f>
        <v>8812.7999999999993</v>
      </c>
      <c r="R25" s="14" t="s">
        <v>169</v>
      </c>
      <c r="S25" s="72" t="s">
        <v>41</v>
      </c>
    </row>
    <row r="26" spans="1:393" s="15" customFormat="1" ht="36" x14ac:dyDescent="0.2">
      <c r="A26" s="35" t="s">
        <v>10</v>
      </c>
      <c r="B26" s="7" t="s">
        <v>69</v>
      </c>
      <c r="C26" s="1" t="s">
        <v>40</v>
      </c>
      <c r="D26" s="6" t="s">
        <v>8</v>
      </c>
      <c r="E26" s="7" t="s">
        <v>69</v>
      </c>
      <c r="F26" s="8">
        <v>30</v>
      </c>
      <c r="G26" s="6">
        <v>19</v>
      </c>
      <c r="H26" s="6">
        <v>40</v>
      </c>
      <c r="I26" s="6">
        <f t="shared" si="3"/>
        <v>760</v>
      </c>
      <c r="J26" s="9">
        <v>44562</v>
      </c>
      <c r="K26" s="10">
        <v>44865</v>
      </c>
      <c r="L26" s="11">
        <f t="shared" si="0"/>
        <v>22800</v>
      </c>
      <c r="M26" s="12"/>
      <c r="N26" s="12"/>
      <c r="O26" s="12"/>
      <c r="P26" s="12"/>
      <c r="Q26" s="13">
        <f t="shared" si="2"/>
        <v>22800</v>
      </c>
      <c r="R26" s="14" t="s">
        <v>166</v>
      </c>
      <c r="S26" s="72" t="s">
        <v>41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</row>
    <row r="27" spans="1:393" s="15" customFormat="1" ht="24" x14ac:dyDescent="0.25">
      <c r="A27" s="35" t="s">
        <v>10</v>
      </c>
      <c r="B27" s="19" t="s">
        <v>69</v>
      </c>
      <c r="C27" s="1" t="s">
        <v>40</v>
      </c>
      <c r="D27" s="6" t="s">
        <v>8</v>
      </c>
      <c r="E27" s="19" t="s">
        <v>69</v>
      </c>
      <c r="F27" s="8">
        <v>30</v>
      </c>
      <c r="G27" s="6">
        <v>19</v>
      </c>
      <c r="H27" s="6">
        <v>6</v>
      </c>
      <c r="I27" s="6">
        <f t="shared" si="3"/>
        <v>114</v>
      </c>
      <c r="J27" s="9">
        <v>43831</v>
      </c>
      <c r="K27" s="10">
        <v>43875</v>
      </c>
      <c r="L27" s="11">
        <f t="shared" si="0"/>
        <v>3420</v>
      </c>
      <c r="M27" s="12"/>
      <c r="N27" s="12"/>
      <c r="O27" s="12"/>
      <c r="P27" s="12"/>
      <c r="Q27" s="13">
        <f t="shared" si="2"/>
        <v>3420</v>
      </c>
      <c r="R27" s="14" t="s">
        <v>48</v>
      </c>
      <c r="S27" s="72" t="s">
        <v>41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</row>
    <row r="28" spans="1:393" s="15" customFormat="1" ht="36" x14ac:dyDescent="0.2">
      <c r="A28" s="35" t="s">
        <v>10</v>
      </c>
      <c r="B28" s="7" t="s">
        <v>99</v>
      </c>
      <c r="C28" s="1" t="s">
        <v>136</v>
      </c>
      <c r="D28" s="6" t="s">
        <v>9</v>
      </c>
      <c r="E28" s="7" t="s">
        <v>99</v>
      </c>
      <c r="F28" s="8">
        <v>20</v>
      </c>
      <c r="G28" s="6">
        <v>19</v>
      </c>
      <c r="H28" s="6">
        <v>40</v>
      </c>
      <c r="I28" s="6">
        <f t="shared" si="3"/>
        <v>760</v>
      </c>
      <c r="J28" s="9">
        <v>44562</v>
      </c>
      <c r="K28" s="10">
        <v>44865</v>
      </c>
      <c r="L28" s="11">
        <f t="shared" si="0"/>
        <v>15200</v>
      </c>
      <c r="M28" s="12">
        <f>L28*2%</f>
        <v>304</v>
      </c>
      <c r="N28" s="12"/>
      <c r="O28" s="12"/>
      <c r="P28" s="12"/>
      <c r="Q28" s="13">
        <f t="shared" si="2"/>
        <v>15504</v>
      </c>
      <c r="R28" s="14" t="s">
        <v>165</v>
      </c>
      <c r="S28" s="72" t="s">
        <v>41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</row>
    <row r="29" spans="1:393" s="15" customFormat="1" ht="36" x14ac:dyDescent="0.2">
      <c r="A29" s="35" t="s">
        <v>10</v>
      </c>
      <c r="B29" s="7" t="s">
        <v>69</v>
      </c>
      <c r="C29" s="1" t="s">
        <v>40</v>
      </c>
      <c r="D29" s="6" t="s">
        <v>9</v>
      </c>
      <c r="E29" s="7" t="s">
        <v>69</v>
      </c>
      <c r="F29" s="8">
        <v>20</v>
      </c>
      <c r="G29" s="6">
        <v>19</v>
      </c>
      <c r="H29" s="6">
        <v>40</v>
      </c>
      <c r="I29" s="6">
        <f t="shared" si="3"/>
        <v>760</v>
      </c>
      <c r="J29" s="9">
        <v>44562</v>
      </c>
      <c r="K29" s="10">
        <v>44865</v>
      </c>
      <c r="L29" s="11">
        <f t="shared" si="0"/>
        <v>15200</v>
      </c>
      <c r="M29" s="12">
        <f>L29*2%</f>
        <v>304</v>
      </c>
      <c r="N29" s="12"/>
      <c r="O29" s="12"/>
      <c r="P29" s="12"/>
      <c r="Q29" s="13">
        <f t="shared" si="2"/>
        <v>15504</v>
      </c>
      <c r="R29" s="14" t="s">
        <v>165</v>
      </c>
      <c r="S29" s="72" t="s">
        <v>41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16"/>
      <c r="KR29" s="16"/>
      <c r="KS29" s="16"/>
      <c r="KT29" s="16"/>
      <c r="KU29" s="16"/>
      <c r="KV29" s="16"/>
      <c r="KW29" s="16"/>
      <c r="KX29" s="16"/>
      <c r="KY29" s="16"/>
      <c r="KZ29" s="16"/>
      <c r="LA29" s="16"/>
      <c r="LB29" s="16"/>
      <c r="LC29" s="16"/>
      <c r="LD29" s="16"/>
      <c r="LE29" s="16"/>
      <c r="LF29" s="16"/>
      <c r="LG29" s="16"/>
      <c r="LH29" s="16"/>
      <c r="LI29" s="16"/>
      <c r="LJ29" s="16"/>
      <c r="LK29" s="16"/>
      <c r="LL29" s="16"/>
      <c r="LM29" s="16"/>
      <c r="LN29" s="16"/>
      <c r="LO29" s="16"/>
      <c r="LP29" s="16"/>
      <c r="LQ29" s="16"/>
      <c r="LR29" s="16"/>
      <c r="LS29" s="16"/>
      <c r="LT29" s="16"/>
      <c r="LU29" s="16"/>
      <c r="LV29" s="16"/>
      <c r="LW29" s="16"/>
      <c r="LX29" s="16"/>
      <c r="LY29" s="16"/>
      <c r="LZ29" s="16"/>
      <c r="MA29" s="16"/>
      <c r="MB29" s="16"/>
      <c r="MC29" s="16"/>
      <c r="MD29" s="16"/>
      <c r="ME29" s="16"/>
      <c r="MF29" s="16"/>
      <c r="MG29" s="16"/>
      <c r="MH29" s="16"/>
      <c r="MI29" s="16"/>
      <c r="MJ29" s="16"/>
      <c r="MK29" s="16"/>
      <c r="ML29" s="16"/>
      <c r="MM29" s="16"/>
      <c r="MN29" s="16"/>
      <c r="MO29" s="16"/>
      <c r="MP29" s="16"/>
      <c r="MQ29" s="16"/>
      <c r="MR29" s="16"/>
      <c r="MS29" s="16"/>
      <c r="MT29" s="16"/>
      <c r="MU29" s="16"/>
      <c r="MV29" s="16"/>
      <c r="MW29" s="16"/>
      <c r="MX29" s="16"/>
      <c r="MY29" s="16"/>
      <c r="MZ29" s="16"/>
      <c r="NA29" s="16"/>
      <c r="NB29" s="16"/>
      <c r="NC29" s="16"/>
      <c r="ND29" s="16"/>
      <c r="NE29" s="16"/>
      <c r="NF29" s="16"/>
      <c r="NG29" s="16"/>
      <c r="NH29" s="16"/>
      <c r="NI29" s="16"/>
      <c r="NJ29" s="16"/>
      <c r="NK29" s="16"/>
      <c r="NL29" s="16"/>
      <c r="NM29" s="16"/>
      <c r="NN29" s="16"/>
      <c r="NO29" s="16"/>
      <c r="NP29" s="16"/>
      <c r="NQ29" s="16"/>
      <c r="NR29" s="16"/>
      <c r="NS29" s="16"/>
      <c r="NT29" s="16"/>
      <c r="NU29" s="16"/>
      <c r="NV29" s="16"/>
      <c r="NW29" s="16"/>
      <c r="NX29" s="16"/>
      <c r="NY29" s="16"/>
      <c r="NZ29" s="16"/>
      <c r="OA29" s="16"/>
      <c r="OB29" s="16"/>
      <c r="OC29" s="16"/>
    </row>
    <row r="30" spans="1:393" s="15" customFormat="1" ht="24" x14ac:dyDescent="0.2">
      <c r="A30" s="35" t="s">
        <v>10</v>
      </c>
      <c r="B30" s="7" t="s">
        <v>70</v>
      </c>
      <c r="C30" s="1" t="s">
        <v>40</v>
      </c>
      <c r="D30" s="26" t="s">
        <v>71</v>
      </c>
      <c r="E30" s="7" t="s">
        <v>70</v>
      </c>
      <c r="F30" s="8">
        <v>17.350000000000001</v>
      </c>
      <c r="G30" s="6">
        <v>20</v>
      </c>
      <c r="H30" s="6">
        <v>204</v>
      </c>
      <c r="I30" s="6">
        <f t="shared" si="3"/>
        <v>4080</v>
      </c>
      <c r="J30" s="9">
        <v>43191</v>
      </c>
      <c r="K30" s="10">
        <v>44316</v>
      </c>
      <c r="L30" s="11">
        <f t="shared" si="0"/>
        <v>70788</v>
      </c>
      <c r="M30" s="12"/>
      <c r="N30" s="12"/>
      <c r="O30" s="12">
        <f>L30*4%</f>
        <v>2831.52</v>
      </c>
      <c r="P30" s="12"/>
      <c r="Q30" s="13">
        <f t="shared" si="2"/>
        <v>73619.520000000004</v>
      </c>
      <c r="R30" s="14" t="s">
        <v>146</v>
      </c>
      <c r="S30" s="72" t="s">
        <v>41</v>
      </c>
    </row>
    <row r="31" spans="1:393" s="15" customFormat="1" ht="36" x14ac:dyDescent="0.2">
      <c r="A31" s="35" t="s">
        <v>10</v>
      </c>
      <c r="B31" s="7" t="s">
        <v>69</v>
      </c>
      <c r="C31" s="1" t="s">
        <v>40</v>
      </c>
      <c r="D31" s="26" t="s">
        <v>71</v>
      </c>
      <c r="E31" s="7" t="s">
        <v>69</v>
      </c>
      <c r="F31" s="8">
        <v>17.350000000000001</v>
      </c>
      <c r="G31" s="6">
        <v>20</v>
      </c>
      <c r="H31" s="6">
        <v>40</v>
      </c>
      <c r="I31" s="6">
        <f t="shared" si="3"/>
        <v>800</v>
      </c>
      <c r="J31" s="9">
        <v>44562</v>
      </c>
      <c r="K31" s="10">
        <v>44865</v>
      </c>
      <c r="L31" s="11">
        <f t="shared" si="0"/>
        <v>13880.000000000002</v>
      </c>
      <c r="M31" s="12"/>
      <c r="N31" s="12"/>
      <c r="O31" s="12">
        <f>L31*4%</f>
        <v>555.20000000000005</v>
      </c>
      <c r="P31" s="12"/>
      <c r="Q31" s="13">
        <f t="shared" si="2"/>
        <v>14435.200000000003</v>
      </c>
      <c r="R31" s="14" t="s">
        <v>171</v>
      </c>
      <c r="S31" s="72" t="s">
        <v>41</v>
      </c>
    </row>
    <row r="32" spans="1:393" s="15" customFormat="1" ht="36" x14ac:dyDescent="0.2">
      <c r="A32" s="35" t="s">
        <v>10</v>
      </c>
      <c r="B32" s="7" t="s">
        <v>46</v>
      </c>
      <c r="C32" s="1" t="s">
        <v>40</v>
      </c>
      <c r="D32" s="26" t="s">
        <v>71</v>
      </c>
      <c r="E32" s="7" t="s">
        <v>69</v>
      </c>
      <c r="F32" s="8">
        <v>17.350000000000001</v>
      </c>
      <c r="G32" s="6">
        <v>20</v>
      </c>
      <c r="H32" s="6">
        <v>36</v>
      </c>
      <c r="I32" s="6">
        <f t="shared" si="3"/>
        <v>720</v>
      </c>
      <c r="J32" s="9">
        <v>44562</v>
      </c>
      <c r="K32" s="10">
        <v>44831</v>
      </c>
      <c r="L32" s="11">
        <f t="shared" si="0"/>
        <v>12492.000000000002</v>
      </c>
      <c r="M32" s="12"/>
      <c r="N32" s="12"/>
      <c r="O32" s="12">
        <f>L32*4%</f>
        <v>499.68000000000006</v>
      </c>
      <c r="P32" s="12"/>
      <c r="Q32" s="13">
        <f t="shared" si="2"/>
        <v>12991.680000000002</v>
      </c>
      <c r="R32" s="14" t="s">
        <v>171</v>
      </c>
      <c r="S32" s="72" t="s">
        <v>41</v>
      </c>
    </row>
    <row r="33" spans="1:19" s="15" customFormat="1" ht="24" x14ac:dyDescent="0.2">
      <c r="A33" s="35" t="s">
        <v>10</v>
      </c>
      <c r="B33" s="7" t="s">
        <v>92</v>
      </c>
      <c r="C33" s="1" t="s">
        <v>40</v>
      </c>
      <c r="D33" s="26" t="s">
        <v>71</v>
      </c>
      <c r="E33" s="7" t="s">
        <v>91</v>
      </c>
      <c r="F33" s="8">
        <v>17.350000000000001</v>
      </c>
      <c r="G33" s="6">
        <v>20</v>
      </c>
      <c r="H33" s="6">
        <v>204</v>
      </c>
      <c r="I33" s="6">
        <f t="shared" si="3"/>
        <v>4080</v>
      </c>
      <c r="J33" s="9">
        <v>43191</v>
      </c>
      <c r="K33" s="10">
        <v>44118</v>
      </c>
      <c r="L33" s="11">
        <f t="shared" si="0"/>
        <v>70788</v>
      </c>
      <c r="M33" s="12"/>
      <c r="N33" s="12"/>
      <c r="O33" s="12">
        <f>L33*4%</f>
        <v>2831.52</v>
      </c>
      <c r="P33" s="12"/>
      <c r="Q33" s="13">
        <f t="shared" si="2"/>
        <v>73619.520000000004</v>
      </c>
      <c r="R33" s="14" t="s">
        <v>100</v>
      </c>
      <c r="S33" s="72" t="s">
        <v>41</v>
      </c>
    </row>
    <row r="34" spans="1:19" s="15" customFormat="1" ht="36" x14ac:dyDescent="0.2">
      <c r="A34" s="35" t="s">
        <v>10</v>
      </c>
      <c r="B34" s="7" t="s">
        <v>69</v>
      </c>
      <c r="C34" s="1" t="s">
        <v>40</v>
      </c>
      <c r="D34" s="26" t="s">
        <v>71</v>
      </c>
      <c r="E34" s="7" t="s">
        <v>69</v>
      </c>
      <c r="F34" s="8">
        <v>17.350000000000001</v>
      </c>
      <c r="G34" s="6">
        <v>25</v>
      </c>
      <c r="H34" s="6">
        <v>40</v>
      </c>
      <c r="I34" s="6">
        <f>G34*H34</f>
        <v>1000</v>
      </c>
      <c r="J34" s="9">
        <v>44562</v>
      </c>
      <c r="K34" s="10">
        <v>44865</v>
      </c>
      <c r="L34" s="11">
        <f t="shared" si="0"/>
        <v>17350</v>
      </c>
      <c r="M34" s="12"/>
      <c r="N34" s="12"/>
      <c r="O34" s="12">
        <f>L34*4%</f>
        <v>694</v>
      </c>
      <c r="P34" s="12"/>
      <c r="Q34" s="13">
        <f>SUM(L34:P34)</f>
        <v>18044</v>
      </c>
      <c r="R34" s="14" t="s">
        <v>163</v>
      </c>
      <c r="S34" s="72" t="s">
        <v>41</v>
      </c>
    </row>
    <row r="35" spans="1:19" s="15" customFormat="1" ht="36" x14ac:dyDescent="0.2">
      <c r="A35" s="35" t="s">
        <v>10</v>
      </c>
      <c r="B35" s="7" t="s">
        <v>91</v>
      </c>
      <c r="C35" s="1" t="s">
        <v>40</v>
      </c>
      <c r="D35" s="6" t="s">
        <v>8</v>
      </c>
      <c r="E35" s="7" t="s">
        <v>91</v>
      </c>
      <c r="F35" s="8">
        <v>30</v>
      </c>
      <c r="G35" s="6">
        <v>19</v>
      </c>
      <c r="H35" s="6">
        <v>40</v>
      </c>
      <c r="I35" s="6">
        <f t="shared" si="3"/>
        <v>760</v>
      </c>
      <c r="J35" s="9">
        <v>44562</v>
      </c>
      <c r="K35" s="10">
        <v>44865</v>
      </c>
      <c r="L35" s="11">
        <f t="shared" si="0"/>
        <v>22800</v>
      </c>
      <c r="M35" s="12"/>
      <c r="N35" s="12"/>
      <c r="O35" s="12"/>
      <c r="P35" s="12"/>
      <c r="Q35" s="13">
        <f t="shared" si="2"/>
        <v>22800</v>
      </c>
      <c r="R35" s="14" t="s">
        <v>166</v>
      </c>
      <c r="S35" s="72" t="s">
        <v>41</v>
      </c>
    </row>
    <row r="36" spans="1:19" s="15" customFormat="1" ht="36" x14ac:dyDescent="0.2">
      <c r="A36" s="35" t="s">
        <v>10</v>
      </c>
      <c r="B36" s="7" t="s">
        <v>101</v>
      </c>
      <c r="C36" s="1" t="s">
        <v>40</v>
      </c>
      <c r="D36" s="6" t="s">
        <v>9</v>
      </c>
      <c r="E36" s="7" t="s">
        <v>101</v>
      </c>
      <c r="F36" s="8">
        <v>20</v>
      </c>
      <c r="G36" s="6">
        <v>19</v>
      </c>
      <c r="H36" s="6">
        <v>40</v>
      </c>
      <c r="I36" s="6">
        <f t="shared" si="3"/>
        <v>760</v>
      </c>
      <c r="J36" s="9">
        <v>44562</v>
      </c>
      <c r="K36" s="10">
        <v>44865</v>
      </c>
      <c r="L36" s="11">
        <f t="shared" si="0"/>
        <v>15200</v>
      </c>
      <c r="M36" s="12">
        <f>L36*2%</f>
        <v>304</v>
      </c>
      <c r="N36" s="12"/>
      <c r="O36" s="12"/>
      <c r="P36" s="12"/>
      <c r="Q36" s="13">
        <f t="shared" si="2"/>
        <v>15504</v>
      </c>
      <c r="R36" s="14" t="s">
        <v>172</v>
      </c>
      <c r="S36" s="72" t="s">
        <v>41</v>
      </c>
    </row>
    <row r="37" spans="1:19" s="15" customFormat="1" ht="36" x14ac:dyDescent="0.2">
      <c r="A37" s="35" t="s">
        <v>10</v>
      </c>
      <c r="B37" s="7" t="s">
        <v>101</v>
      </c>
      <c r="C37" s="1" t="s">
        <v>40</v>
      </c>
      <c r="D37" s="6" t="s">
        <v>9</v>
      </c>
      <c r="E37" s="7" t="s">
        <v>101</v>
      </c>
      <c r="F37" s="8">
        <v>20</v>
      </c>
      <c r="G37" s="6">
        <v>19</v>
      </c>
      <c r="H37" s="6">
        <v>40</v>
      </c>
      <c r="I37" s="6">
        <f t="shared" si="3"/>
        <v>760</v>
      </c>
      <c r="J37" s="9">
        <v>44562</v>
      </c>
      <c r="K37" s="10">
        <v>44865</v>
      </c>
      <c r="L37" s="11">
        <f t="shared" si="0"/>
        <v>15200</v>
      </c>
      <c r="M37" s="12">
        <f>L37*2%</f>
        <v>304</v>
      </c>
      <c r="N37" s="12"/>
      <c r="O37" s="12"/>
      <c r="P37" s="12"/>
      <c r="Q37" s="13">
        <f t="shared" si="2"/>
        <v>15504</v>
      </c>
      <c r="R37" s="14" t="s">
        <v>173</v>
      </c>
      <c r="S37" s="72" t="s">
        <v>41</v>
      </c>
    </row>
    <row r="38" spans="1:19" s="15" customFormat="1" ht="36" x14ac:dyDescent="0.2">
      <c r="A38" s="35" t="s">
        <v>10</v>
      </c>
      <c r="B38" s="7" t="s">
        <v>93</v>
      </c>
      <c r="C38" s="1" t="s">
        <v>137</v>
      </c>
      <c r="D38" s="6" t="s">
        <v>9</v>
      </c>
      <c r="E38" s="7" t="s">
        <v>93</v>
      </c>
      <c r="F38" s="8">
        <v>20</v>
      </c>
      <c r="G38" s="6">
        <v>19</v>
      </c>
      <c r="H38" s="6">
        <v>40</v>
      </c>
      <c r="I38" s="6">
        <f t="shared" si="3"/>
        <v>760</v>
      </c>
      <c r="J38" s="9">
        <v>44562</v>
      </c>
      <c r="K38" s="10">
        <v>44865</v>
      </c>
      <c r="L38" s="11">
        <f t="shared" si="0"/>
        <v>15200</v>
      </c>
      <c r="M38" s="12">
        <f>L38*2%</f>
        <v>304</v>
      </c>
      <c r="N38" s="12"/>
      <c r="O38" s="12"/>
      <c r="P38" s="12"/>
      <c r="Q38" s="13">
        <f t="shared" si="2"/>
        <v>15504</v>
      </c>
      <c r="R38" s="14" t="s">
        <v>165</v>
      </c>
      <c r="S38" s="72" t="s">
        <v>41</v>
      </c>
    </row>
    <row r="39" spans="1:19" s="15" customFormat="1" ht="27" customHeight="1" thickBot="1" x14ac:dyDescent="0.25">
      <c r="A39" s="35" t="s">
        <v>154</v>
      </c>
      <c r="B39" s="19" t="s">
        <v>155</v>
      </c>
      <c r="C39" s="1" t="s">
        <v>132</v>
      </c>
      <c r="D39" s="6" t="s">
        <v>8</v>
      </c>
      <c r="E39" s="7" t="s">
        <v>131</v>
      </c>
      <c r="F39" s="8">
        <v>30</v>
      </c>
      <c r="G39" s="6">
        <v>30</v>
      </c>
      <c r="H39" s="6">
        <v>16</v>
      </c>
      <c r="I39" s="6">
        <f t="shared" si="3"/>
        <v>480</v>
      </c>
      <c r="J39" s="9">
        <v>44256</v>
      </c>
      <c r="K39" s="10">
        <v>44375</v>
      </c>
      <c r="L39" s="43">
        <f t="shared" si="0"/>
        <v>14400</v>
      </c>
      <c r="M39" s="81"/>
      <c r="N39" s="81"/>
      <c r="O39" s="81"/>
      <c r="P39" s="81"/>
      <c r="Q39" s="13">
        <f t="shared" si="2"/>
        <v>14400</v>
      </c>
      <c r="R39" s="14" t="s">
        <v>133</v>
      </c>
      <c r="S39" s="72" t="s">
        <v>41</v>
      </c>
    </row>
    <row r="40" spans="1:19" s="16" customFormat="1" ht="22.5" x14ac:dyDescent="0.25">
      <c r="A40" s="90" t="s">
        <v>13</v>
      </c>
      <c r="B40" s="93" t="s">
        <v>14</v>
      </c>
      <c r="C40" s="96" t="s">
        <v>29</v>
      </c>
      <c r="D40" s="99" t="s">
        <v>73</v>
      </c>
      <c r="E40" s="112" t="s">
        <v>14</v>
      </c>
      <c r="F40" s="104" t="s">
        <v>74</v>
      </c>
      <c r="G40" s="6"/>
      <c r="H40" s="6"/>
      <c r="I40" s="6"/>
      <c r="J40" s="9">
        <v>43922</v>
      </c>
      <c r="K40" s="68">
        <v>44196</v>
      </c>
      <c r="L40" s="50"/>
      <c r="M40" s="82"/>
      <c r="N40" s="57"/>
      <c r="O40" s="51"/>
      <c r="P40" s="45"/>
      <c r="Q40" s="107" t="s">
        <v>113</v>
      </c>
      <c r="R40" s="14" t="s">
        <v>102</v>
      </c>
      <c r="S40" s="72" t="s">
        <v>42</v>
      </c>
    </row>
    <row r="41" spans="1:19" s="16" customFormat="1" ht="22.5" x14ac:dyDescent="0.25">
      <c r="A41" s="91"/>
      <c r="B41" s="94"/>
      <c r="C41" s="97"/>
      <c r="D41" s="100"/>
      <c r="E41" s="113"/>
      <c r="F41" s="105"/>
      <c r="G41" s="6"/>
      <c r="H41" s="6"/>
      <c r="I41" s="6"/>
      <c r="J41" s="9">
        <v>44197</v>
      </c>
      <c r="K41" s="68">
        <v>44532</v>
      </c>
      <c r="L41" s="52"/>
      <c r="N41" s="30"/>
      <c r="O41" s="11"/>
      <c r="P41" s="46"/>
      <c r="Q41" s="108"/>
      <c r="R41" s="14" t="s">
        <v>102</v>
      </c>
      <c r="S41" s="72" t="s">
        <v>42</v>
      </c>
    </row>
    <row r="42" spans="1:19" s="16" customFormat="1" ht="22.5" x14ac:dyDescent="0.25">
      <c r="A42" s="90" t="s">
        <v>13</v>
      </c>
      <c r="B42" s="93" t="s">
        <v>14</v>
      </c>
      <c r="C42" s="96" t="s">
        <v>103</v>
      </c>
      <c r="D42" s="99" t="s">
        <v>73</v>
      </c>
      <c r="E42" s="112" t="s">
        <v>14</v>
      </c>
      <c r="F42" s="104" t="s">
        <v>74</v>
      </c>
      <c r="G42" s="6"/>
      <c r="H42" s="6"/>
      <c r="I42" s="6"/>
      <c r="J42" s="9">
        <v>43922</v>
      </c>
      <c r="K42" s="68">
        <v>44196</v>
      </c>
      <c r="L42" s="83"/>
      <c r="N42" s="30"/>
      <c r="O42" s="11"/>
      <c r="P42" s="46"/>
      <c r="Q42" s="107" t="s">
        <v>113</v>
      </c>
      <c r="R42" s="14" t="s">
        <v>102</v>
      </c>
      <c r="S42" s="72" t="s">
        <v>42</v>
      </c>
    </row>
    <row r="43" spans="1:19" s="16" customFormat="1" ht="22.5" x14ac:dyDescent="0.25">
      <c r="A43" s="91"/>
      <c r="B43" s="94"/>
      <c r="C43" s="97"/>
      <c r="D43" s="100"/>
      <c r="E43" s="113"/>
      <c r="F43" s="105"/>
      <c r="G43" s="6"/>
      <c r="H43" s="6"/>
      <c r="I43" s="6"/>
      <c r="J43" s="9">
        <v>44197</v>
      </c>
      <c r="K43" s="68">
        <v>44561</v>
      </c>
      <c r="L43" s="83"/>
      <c r="N43" s="30"/>
      <c r="O43" s="11"/>
      <c r="P43" s="46"/>
      <c r="Q43" s="108"/>
      <c r="R43" s="14" t="s">
        <v>102</v>
      </c>
      <c r="S43" s="72" t="s">
        <v>42</v>
      </c>
    </row>
    <row r="44" spans="1:19" s="16" customFormat="1" ht="22.5" x14ac:dyDescent="0.25">
      <c r="A44" s="92"/>
      <c r="B44" s="95"/>
      <c r="C44" s="98"/>
      <c r="D44" s="103"/>
      <c r="E44" s="116"/>
      <c r="F44" s="106"/>
      <c r="G44" s="6"/>
      <c r="H44" s="6"/>
      <c r="I44" s="6"/>
      <c r="J44" s="9">
        <v>44562</v>
      </c>
      <c r="K44" s="68">
        <v>44651</v>
      </c>
      <c r="L44" s="83"/>
      <c r="N44" s="30"/>
      <c r="O44" s="11"/>
      <c r="P44" s="46"/>
      <c r="Q44" s="109"/>
      <c r="R44" s="14" t="s">
        <v>102</v>
      </c>
      <c r="S44" s="72" t="s">
        <v>42</v>
      </c>
    </row>
    <row r="45" spans="1:19" s="16" customFormat="1" ht="22.5" x14ac:dyDescent="0.25">
      <c r="A45" s="90" t="s">
        <v>13</v>
      </c>
      <c r="B45" s="93" t="s">
        <v>14</v>
      </c>
      <c r="C45" s="96" t="s">
        <v>104</v>
      </c>
      <c r="D45" s="99" t="s">
        <v>73</v>
      </c>
      <c r="E45" s="112" t="s">
        <v>14</v>
      </c>
      <c r="F45" s="104" t="s">
        <v>74</v>
      </c>
      <c r="G45" s="6"/>
      <c r="H45" s="6"/>
      <c r="I45" s="6"/>
      <c r="J45" s="101">
        <v>43922</v>
      </c>
      <c r="K45" s="110">
        <v>44104</v>
      </c>
      <c r="L45" s="52"/>
      <c r="N45" s="30"/>
      <c r="O45" s="11"/>
      <c r="P45" s="46"/>
      <c r="Q45" s="107" t="s">
        <v>113</v>
      </c>
      <c r="R45" s="14" t="s">
        <v>102</v>
      </c>
      <c r="S45" s="72" t="s">
        <v>42</v>
      </c>
    </row>
    <row r="46" spans="1:19" s="16" customFormat="1" ht="22.5" x14ac:dyDescent="0.25">
      <c r="A46" s="91"/>
      <c r="B46" s="94"/>
      <c r="C46" s="97"/>
      <c r="D46" s="100"/>
      <c r="E46" s="113"/>
      <c r="F46" s="105"/>
      <c r="G46" s="6"/>
      <c r="H46" s="6"/>
      <c r="I46" s="6"/>
      <c r="J46" s="102"/>
      <c r="K46" s="110"/>
      <c r="L46" s="84"/>
      <c r="N46" s="30"/>
      <c r="O46" s="11"/>
      <c r="P46" s="46"/>
      <c r="Q46" s="108"/>
      <c r="R46" s="14" t="s">
        <v>102</v>
      </c>
      <c r="S46" s="72" t="s">
        <v>42</v>
      </c>
    </row>
    <row r="47" spans="1:19" s="16" customFormat="1" ht="22.5" x14ac:dyDescent="0.25">
      <c r="A47" s="91"/>
      <c r="B47" s="94"/>
      <c r="C47" s="97"/>
      <c r="D47" s="100"/>
      <c r="E47" s="113"/>
      <c r="F47" s="105"/>
      <c r="G47" s="63"/>
      <c r="H47" s="63"/>
      <c r="I47" s="63"/>
      <c r="J47" s="102"/>
      <c r="K47" s="111"/>
      <c r="L47" s="85"/>
      <c r="N47" s="49"/>
      <c r="O47" s="43"/>
      <c r="P47" s="64"/>
      <c r="Q47" s="108"/>
      <c r="R47" s="62" t="s">
        <v>102</v>
      </c>
      <c r="S47" s="73" t="s">
        <v>42</v>
      </c>
    </row>
    <row r="48" spans="1:19" s="16" customFormat="1" ht="22.5" x14ac:dyDescent="0.25">
      <c r="A48" s="35" t="s">
        <v>13</v>
      </c>
      <c r="B48" s="18" t="s">
        <v>14</v>
      </c>
      <c r="C48" s="27" t="s">
        <v>126</v>
      </c>
      <c r="D48" s="28" t="s">
        <v>73</v>
      </c>
      <c r="E48" s="38" t="s">
        <v>14</v>
      </c>
      <c r="F48" s="65" t="s">
        <v>74</v>
      </c>
      <c r="G48" s="6"/>
      <c r="H48" s="6"/>
      <c r="I48" s="6"/>
      <c r="J48" s="66">
        <v>44197</v>
      </c>
      <c r="K48" s="79">
        <v>44255</v>
      </c>
      <c r="L48" s="52"/>
      <c r="M48" s="31"/>
      <c r="N48" s="30"/>
      <c r="O48" s="11"/>
      <c r="P48" s="46"/>
      <c r="Q48" s="80" t="s">
        <v>113</v>
      </c>
      <c r="R48" s="14" t="s">
        <v>127</v>
      </c>
      <c r="S48" s="72" t="s">
        <v>42</v>
      </c>
    </row>
    <row r="49" spans="1:19" s="16" customFormat="1" ht="24" x14ac:dyDescent="0.25">
      <c r="A49" s="90" t="s">
        <v>13</v>
      </c>
      <c r="B49" s="93" t="s">
        <v>14</v>
      </c>
      <c r="C49" s="96" t="s">
        <v>105</v>
      </c>
      <c r="D49" s="99" t="s">
        <v>73</v>
      </c>
      <c r="E49" s="112" t="s">
        <v>14</v>
      </c>
      <c r="F49" s="104" t="s">
        <v>74</v>
      </c>
      <c r="G49" s="6"/>
      <c r="H49" s="6"/>
      <c r="I49" s="6"/>
      <c r="J49" s="9">
        <v>43922</v>
      </c>
      <c r="K49" s="68">
        <v>44196</v>
      </c>
      <c r="L49" s="84" t="s">
        <v>174</v>
      </c>
      <c r="N49" s="30"/>
      <c r="O49" s="11"/>
      <c r="P49" s="46"/>
      <c r="Q49" s="107" t="s">
        <v>113</v>
      </c>
      <c r="R49" s="14" t="s">
        <v>175</v>
      </c>
      <c r="S49" s="72" t="s">
        <v>42</v>
      </c>
    </row>
    <row r="50" spans="1:19" s="16" customFormat="1" ht="24" x14ac:dyDescent="0.25">
      <c r="A50" s="91"/>
      <c r="B50" s="94"/>
      <c r="C50" s="97"/>
      <c r="D50" s="100"/>
      <c r="E50" s="113"/>
      <c r="F50" s="105"/>
      <c r="G50" s="6"/>
      <c r="H50" s="6"/>
      <c r="I50" s="6"/>
      <c r="J50" s="9">
        <v>44197</v>
      </c>
      <c r="K50" s="68">
        <v>44561</v>
      </c>
      <c r="L50" s="52"/>
      <c r="N50" s="30"/>
      <c r="O50" s="11"/>
      <c r="P50" s="46"/>
      <c r="Q50" s="108"/>
      <c r="R50" s="14" t="s">
        <v>175</v>
      </c>
      <c r="S50" s="72" t="s">
        <v>42</v>
      </c>
    </row>
    <row r="51" spans="1:19" s="16" customFormat="1" ht="24" x14ac:dyDescent="0.25">
      <c r="A51" s="92"/>
      <c r="B51" s="95"/>
      <c r="C51" s="98"/>
      <c r="D51" s="103"/>
      <c r="E51" s="116"/>
      <c r="F51" s="106"/>
      <c r="G51" s="6"/>
      <c r="H51" s="6"/>
      <c r="I51" s="6"/>
      <c r="J51" s="9">
        <v>44562</v>
      </c>
      <c r="K51" s="68">
        <v>44865</v>
      </c>
      <c r="L51" s="84"/>
      <c r="N51" s="30"/>
      <c r="O51" s="11"/>
      <c r="P51" s="46"/>
      <c r="Q51" s="109"/>
      <c r="R51" s="14" t="s">
        <v>175</v>
      </c>
      <c r="S51" s="72" t="s">
        <v>42</v>
      </c>
    </row>
    <row r="52" spans="1:19" s="16" customFormat="1" ht="24" x14ac:dyDescent="0.25">
      <c r="A52" s="90" t="s">
        <v>13</v>
      </c>
      <c r="B52" s="93" t="s">
        <v>14</v>
      </c>
      <c r="C52" s="96" t="s">
        <v>15</v>
      </c>
      <c r="D52" s="99" t="s">
        <v>73</v>
      </c>
      <c r="E52" s="112" t="s">
        <v>14</v>
      </c>
      <c r="F52" s="104" t="s">
        <v>74</v>
      </c>
      <c r="G52" s="6"/>
      <c r="H52" s="6"/>
      <c r="I52" s="6"/>
      <c r="J52" s="9">
        <v>43922</v>
      </c>
      <c r="K52" s="68">
        <v>44196</v>
      </c>
      <c r="L52" s="52"/>
      <c r="N52" s="30"/>
      <c r="O52" s="11"/>
      <c r="P52" s="46"/>
      <c r="Q52" s="107" t="s">
        <v>113</v>
      </c>
      <c r="R52" s="14" t="s">
        <v>175</v>
      </c>
      <c r="S52" s="72" t="s">
        <v>42</v>
      </c>
    </row>
    <row r="53" spans="1:19" s="16" customFormat="1" ht="24" x14ac:dyDescent="0.25">
      <c r="A53" s="91"/>
      <c r="B53" s="94"/>
      <c r="C53" s="97"/>
      <c r="D53" s="100"/>
      <c r="E53" s="113"/>
      <c r="F53" s="105"/>
      <c r="G53" s="6"/>
      <c r="H53" s="6"/>
      <c r="I53" s="6"/>
      <c r="J53" s="9">
        <v>44197</v>
      </c>
      <c r="K53" s="68">
        <v>44561</v>
      </c>
      <c r="L53" s="52"/>
      <c r="N53" s="30"/>
      <c r="O53" s="11"/>
      <c r="P53" s="46"/>
      <c r="Q53" s="108"/>
      <c r="R53" s="14" t="s">
        <v>175</v>
      </c>
      <c r="S53" s="72" t="s">
        <v>42</v>
      </c>
    </row>
    <row r="54" spans="1:19" s="16" customFormat="1" ht="24" x14ac:dyDescent="0.25">
      <c r="A54" s="92"/>
      <c r="B54" s="95"/>
      <c r="C54" s="98"/>
      <c r="D54" s="103"/>
      <c r="E54" s="116"/>
      <c r="F54" s="106"/>
      <c r="G54" s="6"/>
      <c r="H54" s="6"/>
      <c r="I54" s="6"/>
      <c r="J54" s="9">
        <v>44562</v>
      </c>
      <c r="K54" s="68">
        <v>44865</v>
      </c>
      <c r="L54" s="52"/>
      <c r="N54" s="30"/>
      <c r="O54" s="11"/>
      <c r="P54" s="46"/>
      <c r="Q54" s="109"/>
      <c r="R54" s="14" t="s">
        <v>175</v>
      </c>
      <c r="S54" s="72" t="s">
        <v>42</v>
      </c>
    </row>
    <row r="55" spans="1:19" s="16" customFormat="1" ht="24" x14ac:dyDescent="0.25">
      <c r="A55" s="90" t="s">
        <v>13</v>
      </c>
      <c r="B55" s="93" t="s">
        <v>14</v>
      </c>
      <c r="C55" s="96" t="s">
        <v>16</v>
      </c>
      <c r="D55" s="99" t="s">
        <v>73</v>
      </c>
      <c r="E55" s="112" t="s">
        <v>14</v>
      </c>
      <c r="F55" s="104" t="s">
        <v>74</v>
      </c>
      <c r="G55" s="6"/>
      <c r="H55" s="6"/>
      <c r="I55" s="6"/>
      <c r="J55" s="9">
        <v>43922</v>
      </c>
      <c r="K55" s="68">
        <v>44196</v>
      </c>
      <c r="L55" s="52"/>
      <c r="N55" s="30"/>
      <c r="O55" s="11"/>
      <c r="P55" s="46"/>
      <c r="Q55" s="107" t="s">
        <v>113</v>
      </c>
      <c r="R55" s="14" t="s">
        <v>175</v>
      </c>
      <c r="S55" s="72" t="s">
        <v>42</v>
      </c>
    </row>
    <row r="56" spans="1:19" s="16" customFormat="1" ht="24" x14ac:dyDescent="0.25">
      <c r="A56" s="91"/>
      <c r="B56" s="94"/>
      <c r="C56" s="97"/>
      <c r="D56" s="100"/>
      <c r="E56" s="113"/>
      <c r="F56" s="105"/>
      <c r="G56" s="6"/>
      <c r="H56" s="6"/>
      <c r="I56" s="6"/>
      <c r="J56" s="9">
        <v>44197</v>
      </c>
      <c r="K56" s="68">
        <v>44561</v>
      </c>
      <c r="L56" s="52"/>
      <c r="N56" s="30"/>
      <c r="O56" s="11"/>
      <c r="P56" s="46"/>
      <c r="Q56" s="108"/>
      <c r="R56" s="14" t="s">
        <v>175</v>
      </c>
      <c r="S56" s="72" t="s">
        <v>42</v>
      </c>
    </row>
    <row r="57" spans="1:19" s="16" customFormat="1" ht="24.75" thickBot="1" x14ac:dyDescent="0.3">
      <c r="A57" s="92"/>
      <c r="B57" s="95"/>
      <c r="C57" s="98"/>
      <c r="D57" s="103"/>
      <c r="E57" s="116"/>
      <c r="F57" s="106"/>
      <c r="G57" s="6"/>
      <c r="H57" s="6"/>
      <c r="I57" s="6"/>
      <c r="J57" s="9">
        <v>44562</v>
      </c>
      <c r="K57" s="68">
        <v>44865</v>
      </c>
      <c r="L57" s="53"/>
      <c r="M57" s="86"/>
      <c r="N57" s="58"/>
      <c r="O57" s="54"/>
      <c r="P57" s="48"/>
      <c r="Q57" s="109"/>
      <c r="R57" s="14" t="s">
        <v>175</v>
      </c>
      <c r="S57" s="72" t="s">
        <v>42</v>
      </c>
    </row>
    <row r="58" spans="1:19" s="15" customFormat="1" ht="24" x14ac:dyDescent="0.25">
      <c r="A58" s="35" t="s">
        <v>13</v>
      </c>
      <c r="B58" s="17" t="s">
        <v>17</v>
      </c>
      <c r="C58" s="17" t="s">
        <v>18</v>
      </c>
      <c r="D58" s="6" t="s">
        <v>8</v>
      </c>
      <c r="E58" s="27" t="s">
        <v>17</v>
      </c>
      <c r="F58" s="29" t="s">
        <v>75</v>
      </c>
      <c r="G58" s="6"/>
      <c r="H58" s="6"/>
      <c r="I58" s="6"/>
      <c r="J58" s="9">
        <v>44562</v>
      </c>
      <c r="K58" s="68">
        <v>44742</v>
      </c>
      <c r="L58" s="123"/>
      <c r="M58" s="117"/>
      <c r="N58" s="77"/>
      <c r="O58" s="51"/>
      <c r="P58" s="45"/>
      <c r="Q58" s="42" t="s">
        <v>43</v>
      </c>
      <c r="R58" s="14" t="s">
        <v>147</v>
      </c>
      <c r="S58" s="72" t="s">
        <v>44</v>
      </c>
    </row>
    <row r="59" spans="1:19" s="15" customFormat="1" ht="24" x14ac:dyDescent="0.25">
      <c r="A59" s="35" t="s">
        <v>13</v>
      </c>
      <c r="B59" s="17" t="s">
        <v>17</v>
      </c>
      <c r="C59" s="27" t="s">
        <v>19</v>
      </c>
      <c r="D59" s="6" t="s">
        <v>8</v>
      </c>
      <c r="E59" s="27" t="s">
        <v>17</v>
      </c>
      <c r="F59" s="29" t="s">
        <v>75</v>
      </c>
      <c r="G59" s="6"/>
      <c r="H59" s="6"/>
      <c r="I59" s="6"/>
      <c r="J59" s="9">
        <v>44562</v>
      </c>
      <c r="K59" s="68">
        <v>44742</v>
      </c>
      <c r="L59" s="121"/>
      <c r="M59" s="42"/>
      <c r="O59" s="11"/>
      <c r="P59" s="46"/>
      <c r="Q59" s="42" t="s">
        <v>43</v>
      </c>
      <c r="R59" s="14" t="s">
        <v>147</v>
      </c>
      <c r="S59" s="72" t="s">
        <v>44</v>
      </c>
    </row>
    <row r="60" spans="1:19" s="15" customFormat="1" ht="24.75" thickBot="1" x14ac:dyDescent="0.3">
      <c r="A60" s="35" t="s">
        <v>13</v>
      </c>
      <c r="B60" s="17" t="s">
        <v>17</v>
      </c>
      <c r="C60" s="27" t="s">
        <v>20</v>
      </c>
      <c r="D60" s="6" t="s">
        <v>8</v>
      </c>
      <c r="E60" s="17" t="s">
        <v>17</v>
      </c>
      <c r="F60" s="29" t="s">
        <v>75</v>
      </c>
      <c r="G60" s="6"/>
      <c r="H60" s="6"/>
      <c r="I60" s="6"/>
      <c r="J60" s="9">
        <v>44562</v>
      </c>
      <c r="K60" s="68">
        <v>44742</v>
      </c>
      <c r="L60" s="121"/>
      <c r="M60" s="119"/>
      <c r="O60" s="54"/>
      <c r="P60" s="48"/>
      <c r="Q60" s="42" t="s">
        <v>43</v>
      </c>
      <c r="R60" s="14" t="s">
        <v>147</v>
      </c>
      <c r="S60" s="72" t="s">
        <v>44</v>
      </c>
    </row>
    <row r="61" spans="1:19" s="15" customFormat="1" ht="23.25" thickBot="1" x14ac:dyDescent="0.3">
      <c r="A61" s="35" t="s">
        <v>13</v>
      </c>
      <c r="B61" s="17" t="s">
        <v>17</v>
      </c>
      <c r="C61" s="27" t="s">
        <v>18</v>
      </c>
      <c r="D61" s="6" t="s">
        <v>8</v>
      </c>
      <c r="E61" s="17" t="s">
        <v>17</v>
      </c>
      <c r="F61" s="29" t="s">
        <v>75</v>
      </c>
      <c r="G61" s="6"/>
      <c r="H61" s="6"/>
      <c r="I61" s="6"/>
      <c r="J61" s="9">
        <v>44743</v>
      </c>
      <c r="K61" s="68">
        <v>45473</v>
      </c>
      <c r="L61" s="118" t="s">
        <v>138</v>
      </c>
      <c r="M61" s="120"/>
      <c r="O61" s="75"/>
      <c r="P61" s="76"/>
      <c r="Q61" s="42" t="s">
        <v>43</v>
      </c>
      <c r="R61" s="14" t="s">
        <v>178</v>
      </c>
      <c r="S61" s="72" t="s">
        <v>44</v>
      </c>
    </row>
    <row r="62" spans="1:19" s="15" customFormat="1" ht="23.25" thickBot="1" x14ac:dyDescent="0.3">
      <c r="A62" s="35" t="s">
        <v>13</v>
      </c>
      <c r="B62" s="17" t="s">
        <v>17</v>
      </c>
      <c r="C62" s="27" t="s">
        <v>176</v>
      </c>
      <c r="D62" s="6" t="s">
        <v>8</v>
      </c>
      <c r="E62" s="17" t="s">
        <v>17</v>
      </c>
      <c r="F62" s="29" t="s">
        <v>75</v>
      </c>
      <c r="G62" s="6"/>
      <c r="H62" s="6"/>
      <c r="I62" s="6"/>
      <c r="J62" s="9">
        <v>44743</v>
      </c>
      <c r="K62" s="68">
        <v>45473</v>
      </c>
      <c r="L62" s="121"/>
      <c r="M62" s="120"/>
      <c r="O62" s="75"/>
      <c r="P62" s="76"/>
      <c r="Q62" s="42" t="s">
        <v>43</v>
      </c>
      <c r="R62" s="14" t="s">
        <v>178</v>
      </c>
      <c r="S62" s="72" t="s">
        <v>44</v>
      </c>
    </row>
    <row r="63" spans="1:19" s="15" customFormat="1" ht="23.25" thickBot="1" x14ac:dyDescent="0.3">
      <c r="A63" s="35" t="s">
        <v>13</v>
      </c>
      <c r="B63" s="17" t="s">
        <v>17</v>
      </c>
      <c r="C63" s="27" t="s">
        <v>177</v>
      </c>
      <c r="D63" s="6" t="s">
        <v>8</v>
      </c>
      <c r="E63" s="17" t="s">
        <v>17</v>
      </c>
      <c r="F63" s="29" t="s">
        <v>75</v>
      </c>
      <c r="G63" s="6"/>
      <c r="H63" s="6"/>
      <c r="I63" s="6"/>
      <c r="J63" s="9">
        <v>44743</v>
      </c>
      <c r="K63" s="68">
        <v>45473</v>
      </c>
      <c r="L63" s="122"/>
      <c r="M63" s="120"/>
      <c r="N63" s="78"/>
      <c r="O63" s="75"/>
      <c r="P63" s="76"/>
      <c r="Q63" s="42" t="s">
        <v>43</v>
      </c>
      <c r="R63" s="14" t="s">
        <v>178</v>
      </c>
      <c r="S63" s="72" t="s">
        <v>44</v>
      </c>
    </row>
    <row r="64" spans="1:19" s="15" customFormat="1" ht="36.75" thickBot="1" x14ac:dyDescent="0.3">
      <c r="A64" s="35" t="s">
        <v>13</v>
      </c>
      <c r="B64" s="17" t="s">
        <v>21</v>
      </c>
      <c r="C64" s="27" t="s">
        <v>22</v>
      </c>
      <c r="D64" s="26" t="s">
        <v>71</v>
      </c>
      <c r="E64" s="17" t="s">
        <v>21</v>
      </c>
      <c r="F64" s="29" t="s">
        <v>75</v>
      </c>
      <c r="G64" s="6"/>
      <c r="H64" s="6"/>
      <c r="I64" s="6"/>
      <c r="J64" s="9">
        <v>44562</v>
      </c>
      <c r="K64" s="68">
        <v>44865</v>
      </c>
      <c r="L64" s="87" t="s">
        <v>139</v>
      </c>
      <c r="M64" s="55"/>
      <c r="N64" s="88"/>
      <c r="O64" s="55"/>
      <c r="P64" s="56"/>
      <c r="Q64" s="42" t="s">
        <v>43</v>
      </c>
      <c r="R64" s="14" t="s">
        <v>179</v>
      </c>
      <c r="S64" s="72" t="s">
        <v>44</v>
      </c>
    </row>
    <row r="65" spans="1:19" s="15" customFormat="1" ht="36" x14ac:dyDescent="0.25">
      <c r="A65" s="35" t="s">
        <v>13</v>
      </c>
      <c r="B65" s="19" t="s">
        <v>106</v>
      </c>
      <c r="C65" s="27" t="s">
        <v>23</v>
      </c>
      <c r="D65" s="28" t="s">
        <v>76</v>
      </c>
      <c r="E65" s="19" t="s">
        <v>106</v>
      </c>
      <c r="F65" s="29" t="s">
        <v>75</v>
      </c>
      <c r="G65" s="6"/>
      <c r="H65" s="6"/>
      <c r="I65" s="6"/>
      <c r="J65" s="9">
        <v>44562</v>
      </c>
      <c r="K65" s="68">
        <v>44865</v>
      </c>
      <c r="L65" s="124"/>
      <c r="M65" s="117"/>
      <c r="N65" s="51"/>
      <c r="O65" s="51"/>
      <c r="P65" s="45"/>
      <c r="Q65" s="42" t="s">
        <v>43</v>
      </c>
      <c r="R65" s="14" t="s">
        <v>179</v>
      </c>
      <c r="S65" s="72" t="s">
        <v>44</v>
      </c>
    </row>
    <row r="66" spans="1:19" s="15" customFormat="1" ht="36" x14ac:dyDescent="0.25">
      <c r="A66" s="35" t="s">
        <v>13</v>
      </c>
      <c r="B66" s="19" t="s">
        <v>106</v>
      </c>
      <c r="C66" s="27" t="s">
        <v>24</v>
      </c>
      <c r="D66" s="28" t="s">
        <v>76</v>
      </c>
      <c r="E66" s="19" t="s">
        <v>106</v>
      </c>
      <c r="F66" s="29" t="s">
        <v>75</v>
      </c>
      <c r="G66" s="6"/>
      <c r="H66" s="6"/>
      <c r="I66" s="6"/>
      <c r="J66" s="9">
        <v>44562</v>
      </c>
      <c r="K66" s="68">
        <v>44865</v>
      </c>
      <c r="L66" s="125"/>
      <c r="M66" s="42"/>
      <c r="N66" s="11"/>
      <c r="O66" s="11"/>
      <c r="P66" s="46"/>
      <c r="Q66" s="42" t="s">
        <v>43</v>
      </c>
      <c r="R66" s="14" t="s">
        <v>179</v>
      </c>
      <c r="S66" s="72" t="s">
        <v>44</v>
      </c>
    </row>
    <row r="67" spans="1:19" s="15" customFormat="1" ht="36" x14ac:dyDescent="0.25">
      <c r="A67" s="35" t="s">
        <v>13</v>
      </c>
      <c r="B67" s="19" t="s">
        <v>106</v>
      </c>
      <c r="C67" s="27" t="s">
        <v>25</v>
      </c>
      <c r="D67" s="28" t="s">
        <v>76</v>
      </c>
      <c r="E67" s="19" t="s">
        <v>106</v>
      </c>
      <c r="F67" s="29" t="s">
        <v>75</v>
      </c>
      <c r="G67" s="6"/>
      <c r="H67" s="6"/>
      <c r="I67" s="6"/>
      <c r="J67" s="9">
        <v>44562</v>
      </c>
      <c r="K67" s="68">
        <v>44865</v>
      </c>
      <c r="L67" s="125"/>
      <c r="M67" s="42" t="s">
        <v>107</v>
      </c>
      <c r="N67" s="11"/>
      <c r="O67" s="11"/>
      <c r="P67" s="46"/>
      <c r="Q67" s="42" t="s">
        <v>43</v>
      </c>
      <c r="R67" s="14" t="s">
        <v>179</v>
      </c>
      <c r="S67" s="72" t="s">
        <v>44</v>
      </c>
    </row>
    <row r="68" spans="1:19" s="15" customFormat="1" ht="36" x14ac:dyDescent="0.25">
      <c r="A68" s="35" t="s">
        <v>13</v>
      </c>
      <c r="B68" s="19" t="s">
        <v>106</v>
      </c>
      <c r="C68" s="27" t="s">
        <v>26</v>
      </c>
      <c r="D68" s="28" t="s">
        <v>76</v>
      </c>
      <c r="E68" s="19" t="s">
        <v>106</v>
      </c>
      <c r="F68" s="29" t="s">
        <v>75</v>
      </c>
      <c r="G68" s="6"/>
      <c r="H68" s="6"/>
      <c r="I68" s="6"/>
      <c r="J68" s="9">
        <v>44562</v>
      </c>
      <c r="K68" s="68">
        <v>44865</v>
      </c>
      <c r="L68" s="126"/>
      <c r="N68" s="30"/>
      <c r="O68" s="11"/>
      <c r="P68" s="46"/>
      <c r="Q68" s="42" t="s">
        <v>43</v>
      </c>
      <c r="R68" s="14" t="s">
        <v>179</v>
      </c>
      <c r="S68" s="72" t="s">
        <v>44</v>
      </c>
    </row>
    <row r="69" spans="1:19" s="15" customFormat="1" ht="36" x14ac:dyDescent="0.25">
      <c r="A69" s="35" t="s">
        <v>13</v>
      </c>
      <c r="B69" s="19" t="s">
        <v>106</v>
      </c>
      <c r="C69" s="27" t="s">
        <v>27</v>
      </c>
      <c r="D69" s="28" t="s">
        <v>76</v>
      </c>
      <c r="E69" s="19" t="s">
        <v>106</v>
      </c>
      <c r="F69" s="29" t="s">
        <v>75</v>
      </c>
      <c r="G69" s="6"/>
      <c r="H69" s="6"/>
      <c r="I69" s="6"/>
      <c r="J69" s="9">
        <v>44562</v>
      </c>
      <c r="K69" s="68">
        <v>44865</v>
      </c>
      <c r="L69" s="127" t="s">
        <v>140</v>
      </c>
      <c r="O69" s="11"/>
      <c r="P69" s="46"/>
      <c r="Q69" s="42" t="s">
        <v>43</v>
      </c>
      <c r="R69" s="14" t="s">
        <v>179</v>
      </c>
      <c r="S69" s="72" t="s">
        <v>44</v>
      </c>
    </row>
    <row r="70" spans="1:19" s="15" customFormat="1" ht="36" x14ac:dyDescent="0.25">
      <c r="A70" s="35" t="s">
        <v>13</v>
      </c>
      <c r="B70" s="19" t="s">
        <v>106</v>
      </c>
      <c r="C70" s="27" t="s">
        <v>28</v>
      </c>
      <c r="D70" s="28" t="s">
        <v>76</v>
      </c>
      <c r="E70" s="19" t="s">
        <v>106</v>
      </c>
      <c r="F70" s="29" t="s">
        <v>75</v>
      </c>
      <c r="G70" s="6"/>
      <c r="H70" s="6"/>
      <c r="I70" s="6"/>
      <c r="J70" s="9">
        <v>44562</v>
      </c>
      <c r="K70" s="68">
        <v>44865</v>
      </c>
      <c r="L70" s="125"/>
      <c r="M70" s="42"/>
      <c r="N70" s="11"/>
      <c r="O70" s="11"/>
      <c r="P70" s="46"/>
      <c r="Q70" s="42" t="s">
        <v>43</v>
      </c>
      <c r="R70" s="14" t="s">
        <v>179</v>
      </c>
      <c r="S70" s="72" t="s">
        <v>44</v>
      </c>
    </row>
    <row r="71" spans="1:19" s="15" customFormat="1" ht="24" x14ac:dyDescent="0.25">
      <c r="A71" s="35" t="s">
        <v>13</v>
      </c>
      <c r="B71" s="19" t="s">
        <v>106</v>
      </c>
      <c r="C71" s="27" t="s">
        <v>29</v>
      </c>
      <c r="D71" s="28" t="s">
        <v>76</v>
      </c>
      <c r="E71" s="19" t="s">
        <v>106</v>
      </c>
      <c r="F71" s="29" t="s">
        <v>75</v>
      </c>
      <c r="G71" s="6"/>
      <c r="H71" s="6"/>
      <c r="I71" s="6"/>
      <c r="J71" s="9">
        <v>43831</v>
      </c>
      <c r="K71" s="68">
        <v>44532</v>
      </c>
      <c r="L71" s="125"/>
      <c r="M71" s="42"/>
      <c r="N71" s="11"/>
      <c r="O71" s="11"/>
      <c r="P71" s="46"/>
      <c r="Q71" s="42" t="s">
        <v>43</v>
      </c>
      <c r="R71" s="14" t="s">
        <v>147</v>
      </c>
      <c r="S71" s="72" t="s">
        <v>44</v>
      </c>
    </row>
    <row r="72" spans="1:19" s="15" customFormat="1" ht="36" x14ac:dyDescent="0.25">
      <c r="A72" s="35" t="s">
        <v>13</v>
      </c>
      <c r="B72" s="19" t="s">
        <v>106</v>
      </c>
      <c r="C72" s="27" t="s">
        <v>30</v>
      </c>
      <c r="D72" s="28" t="s">
        <v>76</v>
      </c>
      <c r="E72" s="19" t="s">
        <v>106</v>
      </c>
      <c r="F72" s="29" t="s">
        <v>75</v>
      </c>
      <c r="G72" s="6"/>
      <c r="H72" s="6"/>
      <c r="I72" s="6"/>
      <c r="J72" s="9">
        <v>44562</v>
      </c>
      <c r="K72" s="68">
        <v>44865</v>
      </c>
      <c r="L72" s="125"/>
      <c r="M72" s="42"/>
      <c r="N72" s="11"/>
      <c r="O72" s="11"/>
      <c r="P72" s="46"/>
      <c r="Q72" s="42" t="s">
        <v>43</v>
      </c>
      <c r="R72" s="14" t="s">
        <v>179</v>
      </c>
      <c r="S72" s="72" t="s">
        <v>44</v>
      </c>
    </row>
    <row r="73" spans="1:19" s="15" customFormat="1" ht="36" x14ac:dyDescent="0.25">
      <c r="A73" s="35" t="s">
        <v>13</v>
      </c>
      <c r="B73" s="19" t="s">
        <v>106</v>
      </c>
      <c r="C73" s="27" t="s">
        <v>47</v>
      </c>
      <c r="D73" s="28" t="s">
        <v>76</v>
      </c>
      <c r="E73" s="19" t="s">
        <v>106</v>
      </c>
      <c r="F73" s="29" t="s">
        <v>75</v>
      </c>
      <c r="G73" s="6"/>
      <c r="H73" s="6"/>
      <c r="I73" s="6"/>
      <c r="J73" s="9">
        <v>44562</v>
      </c>
      <c r="K73" s="68">
        <v>44865</v>
      </c>
      <c r="L73" s="125"/>
      <c r="M73" s="42"/>
      <c r="N73" s="11"/>
      <c r="O73" s="11"/>
      <c r="P73" s="46"/>
      <c r="Q73" s="42" t="s">
        <v>43</v>
      </c>
      <c r="R73" s="14" t="s">
        <v>179</v>
      </c>
      <c r="S73" s="72" t="s">
        <v>44</v>
      </c>
    </row>
    <row r="74" spans="1:19" s="15" customFormat="1" ht="36" x14ac:dyDescent="0.25">
      <c r="A74" s="35" t="s">
        <v>13</v>
      </c>
      <c r="B74" s="19" t="s">
        <v>106</v>
      </c>
      <c r="C74" s="27" t="s">
        <v>108</v>
      </c>
      <c r="D74" s="28" t="s">
        <v>76</v>
      </c>
      <c r="E74" s="19" t="s">
        <v>106</v>
      </c>
      <c r="F74" s="29" t="s">
        <v>75</v>
      </c>
      <c r="G74" s="6"/>
      <c r="H74" s="6"/>
      <c r="I74" s="6"/>
      <c r="J74" s="9">
        <v>44562</v>
      </c>
      <c r="K74" s="68">
        <v>44865</v>
      </c>
      <c r="L74" s="125"/>
      <c r="M74" s="42"/>
      <c r="N74" s="11"/>
      <c r="O74" s="11"/>
      <c r="P74" s="46"/>
      <c r="Q74" s="42" t="s">
        <v>43</v>
      </c>
      <c r="R74" s="14" t="s">
        <v>179</v>
      </c>
      <c r="S74" s="72" t="s">
        <v>44</v>
      </c>
    </row>
    <row r="75" spans="1:19" s="15" customFormat="1" ht="36.75" thickBot="1" x14ac:dyDescent="0.3">
      <c r="A75" s="35" t="s">
        <v>13</v>
      </c>
      <c r="B75" s="19" t="s">
        <v>106</v>
      </c>
      <c r="C75" s="27" t="s">
        <v>31</v>
      </c>
      <c r="D75" s="28" t="s">
        <v>76</v>
      </c>
      <c r="E75" s="19" t="s">
        <v>106</v>
      </c>
      <c r="F75" s="29" t="s">
        <v>75</v>
      </c>
      <c r="G75" s="6"/>
      <c r="H75" s="6"/>
      <c r="I75" s="6"/>
      <c r="J75" s="9">
        <v>44562</v>
      </c>
      <c r="K75" s="68">
        <v>44865</v>
      </c>
      <c r="L75" s="125"/>
      <c r="M75" s="119"/>
      <c r="N75" s="54"/>
      <c r="O75" s="54"/>
      <c r="P75" s="48"/>
      <c r="Q75" s="42" t="s">
        <v>43</v>
      </c>
      <c r="R75" s="14" t="s">
        <v>179</v>
      </c>
      <c r="S75" s="72" t="s">
        <v>44</v>
      </c>
    </row>
    <row r="76" spans="1:19" s="15" customFormat="1" ht="24.75" thickBot="1" x14ac:dyDescent="0.3">
      <c r="A76" s="35" t="s">
        <v>13</v>
      </c>
      <c r="B76" s="19" t="s">
        <v>106</v>
      </c>
      <c r="C76" s="27" t="s">
        <v>156</v>
      </c>
      <c r="D76" s="28" t="s">
        <v>76</v>
      </c>
      <c r="E76" s="19" t="s">
        <v>106</v>
      </c>
      <c r="F76" s="29" t="s">
        <v>75</v>
      </c>
      <c r="G76" s="6"/>
      <c r="H76" s="6"/>
      <c r="I76" s="6"/>
      <c r="J76" s="9">
        <v>44531</v>
      </c>
      <c r="K76" s="68">
        <v>44865</v>
      </c>
      <c r="L76" s="128"/>
      <c r="M76" s="119"/>
      <c r="N76" s="54"/>
      <c r="O76" s="54"/>
      <c r="P76" s="48"/>
      <c r="Q76" s="42" t="s">
        <v>43</v>
      </c>
      <c r="R76" s="14" t="s">
        <v>168</v>
      </c>
      <c r="S76" s="72" t="s">
        <v>44</v>
      </c>
    </row>
    <row r="77" spans="1:19" s="15" customFormat="1" ht="36" x14ac:dyDescent="0.25">
      <c r="A77" s="35" t="s">
        <v>13</v>
      </c>
      <c r="B77" s="19" t="s">
        <v>109</v>
      </c>
      <c r="C77" s="27" t="s">
        <v>32</v>
      </c>
      <c r="D77" s="28" t="s">
        <v>77</v>
      </c>
      <c r="E77" s="19" t="s">
        <v>109</v>
      </c>
      <c r="F77" s="29" t="s">
        <v>75</v>
      </c>
      <c r="G77" s="6"/>
      <c r="H77" s="6"/>
      <c r="I77" s="6"/>
      <c r="J77" s="9">
        <v>44562</v>
      </c>
      <c r="K77" s="68">
        <v>44926</v>
      </c>
      <c r="L77" s="140"/>
      <c r="M77" s="137"/>
      <c r="N77" s="44"/>
      <c r="O77" s="44"/>
      <c r="P77" s="45"/>
      <c r="Q77" s="42" t="s">
        <v>43</v>
      </c>
      <c r="R77" s="14" t="s">
        <v>179</v>
      </c>
      <c r="S77" s="72" t="s">
        <v>44</v>
      </c>
    </row>
    <row r="78" spans="1:19" s="15" customFormat="1" ht="36" x14ac:dyDescent="0.25">
      <c r="A78" s="35" t="s">
        <v>13</v>
      </c>
      <c r="B78" s="19" t="s">
        <v>109</v>
      </c>
      <c r="C78" s="27" t="s">
        <v>33</v>
      </c>
      <c r="D78" s="28" t="s">
        <v>78</v>
      </c>
      <c r="E78" s="19" t="s">
        <v>109</v>
      </c>
      <c r="F78" s="29" t="s">
        <v>75</v>
      </c>
      <c r="G78" s="6"/>
      <c r="H78" s="6"/>
      <c r="I78" s="6"/>
      <c r="J78" s="9">
        <v>44562</v>
      </c>
      <c r="K78" s="68">
        <v>44926</v>
      </c>
      <c r="L78" s="141"/>
      <c r="M78" s="138"/>
      <c r="N78" s="32"/>
      <c r="O78" s="32"/>
      <c r="P78" s="46"/>
      <c r="Q78" s="42" t="s">
        <v>43</v>
      </c>
      <c r="R78" s="14" t="s">
        <v>179</v>
      </c>
      <c r="S78" s="72" t="s">
        <v>44</v>
      </c>
    </row>
    <row r="79" spans="1:19" s="15" customFormat="1" ht="36" x14ac:dyDescent="0.25">
      <c r="A79" s="35" t="s">
        <v>13</v>
      </c>
      <c r="B79" s="19" t="s">
        <v>109</v>
      </c>
      <c r="C79" s="27" t="s">
        <v>34</v>
      </c>
      <c r="D79" s="28" t="s">
        <v>79</v>
      </c>
      <c r="E79" s="19" t="s">
        <v>109</v>
      </c>
      <c r="F79" s="29" t="s">
        <v>75</v>
      </c>
      <c r="G79" s="6"/>
      <c r="H79" s="6"/>
      <c r="I79" s="6"/>
      <c r="J79" s="9">
        <v>44562</v>
      </c>
      <c r="K79" s="68">
        <v>44926</v>
      </c>
      <c r="L79" s="141" t="s">
        <v>141</v>
      </c>
      <c r="N79" s="32"/>
      <c r="O79" s="32"/>
      <c r="P79" s="46"/>
      <c r="Q79" s="42" t="s">
        <v>43</v>
      </c>
      <c r="R79" s="14" t="s">
        <v>179</v>
      </c>
      <c r="S79" s="72" t="s">
        <v>44</v>
      </c>
    </row>
    <row r="80" spans="1:19" s="15" customFormat="1" ht="36" x14ac:dyDescent="0.25">
      <c r="A80" s="35" t="s">
        <v>13</v>
      </c>
      <c r="B80" s="19" t="s">
        <v>109</v>
      </c>
      <c r="C80" s="27" t="s">
        <v>35</v>
      </c>
      <c r="D80" s="28" t="s">
        <v>78</v>
      </c>
      <c r="E80" s="19" t="s">
        <v>109</v>
      </c>
      <c r="F80" s="29" t="s">
        <v>75</v>
      </c>
      <c r="G80" s="6"/>
      <c r="H80" s="6"/>
      <c r="I80" s="6"/>
      <c r="J80" s="9">
        <v>44562</v>
      </c>
      <c r="K80" s="68">
        <v>44926</v>
      </c>
      <c r="L80" s="141"/>
      <c r="M80" s="138"/>
      <c r="N80" s="32"/>
      <c r="O80" s="32"/>
      <c r="P80" s="46"/>
      <c r="Q80" s="42" t="s">
        <v>43</v>
      </c>
      <c r="R80" s="14" t="s">
        <v>179</v>
      </c>
      <c r="S80" s="72" t="s">
        <v>44</v>
      </c>
    </row>
    <row r="81" spans="1:19" s="15" customFormat="1" ht="36.75" thickBot="1" x14ac:dyDescent="0.3">
      <c r="A81" s="35" t="s">
        <v>13</v>
      </c>
      <c r="B81" s="19" t="s">
        <v>109</v>
      </c>
      <c r="C81" s="27" t="s">
        <v>36</v>
      </c>
      <c r="D81" s="28" t="s">
        <v>80</v>
      </c>
      <c r="E81" s="19" t="s">
        <v>109</v>
      </c>
      <c r="F81" s="29" t="s">
        <v>75</v>
      </c>
      <c r="G81" s="6"/>
      <c r="H81" s="6"/>
      <c r="I81" s="6"/>
      <c r="J81" s="9">
        <v>44562</v>
      </c>
      <c r="K81" s="68">
        <v>44926</v>
      </c>
      <c r="L81" s="142"/>
      <c r="M81" s="139"/>
      <c r="N81" s="47"/>
      <c r="O81" s="47"/>
      <c r="P81" s="48"/>
      <c r="Q81" s="42" t="s">
        <v>43</v>
      </c>
      <c r="R81" s="14" t="s">
        <v>179</v>
      </c>
      <c r="S81" s="72" t="s">
        <v>44</v>
      </c>
    </row>
    <row r="82" spans="1:19" s="15" customFormat="1" ht="24" x14ac:dyDescent="0.25">
      <c r="A82" s="35" t="s">
        <v>13</v>
      </c>
      <c r="B82" s="6" t="s">
        <v>81</v>
      </c>
      <c r="C82" s="28" t="s">
        <v>49</v>
      </c>
      <c r="D82" s="31" t="s">
        <v>37</v>
      </c>
      <c r="E82" s="6" t="s">
        <v>81</v>
      </c>
      <c r="F82" s="29" t="s">
        <v>75</v>
      </c>
      <c r="G82" s="31"/>
      <c r="H82" s="31"/>
      <c r="I82" s="31"/>
      <c r="J82" s="9">
        <v>44562</v>
      </c>
      <c r="K82" s="68">
        <v>44926</v>
      </c>
      <c r="L82" s="133"/>
      <c r="M82" s="129"/>
      <c r="N82" s="59"/>
      <c r="O82" s="59"/>
      <c r="P82" s="60"/>
      <c r="Q82" s="42" t="s">
        <v>43</v>
      </c>
      <c r="R82" s="14" t="s">
        <v>147</v>
      </c>
      <c r="S82" s="72" t="s">
        <v>44</v>
      </c>
    </row>
    <row r="83" spans="1:19" s="15" customFormat="1" ht="24" x14ac:dyDescent="0.25">
      <c r="A83" s="35" t="s">
        <v>13</v>
      </c>
      <c r="B83" s="6" t="s">
        <v>81</v>
      </c>
      <c r="C83" s="28" t="s">
        <v>50</v>
      </c>
      <c r="D83" s="31" t="s">
        <v>38</v>
      </c>
      <c r="E83" s="6" t="s">
        <v>81</v>
      </c>
      <c r="F83" s="29" t="s">
        <v>75</v>
      </c>
      <c r="G83" s="31"/>
      <c r="H83" s="31"/>
      <c r="I83" s="31"/>
      <c r="J83" s="9">
        <v>44562</v>
      </c>
      <c r="K83" s="68">
        <v>44926</v>
      </c>
      <c r="L83" s="134"/>
      <c r="M83" s="130"/>
      <c r="N83" s="33"/>
      <c r="O83" s="33"/>
      <c r="P83" s="61"/>
      <c r="Q83" s="42" t="s">
        <v>43</v>
      </c>
      <c r="R83" s="14" t="s">
        <v>147</v>
      </c>
      <c r="S83" s="72" t="s">
        <v>44</v>
      </c>
    </row>
    <row r="84" spans="1:19" s="15" customFormat="1" ht="24" x14ac:dyDescent="0.25">
      <c r="A84" s="35" t="s">
        <v>13</v>
      </c>
      <c r="B84" s="6" t="s">
        <v>81</v>
      </c>
      <c r="C84" s="20" t="s">
        <v>51</v>
      </c>
      <c r="D84" s="20" t="s">
        <v>82</v>
      </c>
      <c r="E84" s="6" t="s">
        <v>81</v>
      </c>
      <c r="F84" s="29" t="s">
        <v>75</v>
      </c>
      <c r="G84" s="6"/>
      <c r="H84" s="6"/>
      <c r="I84" s="6"/>
      <c r="J84" s="9">
        <v>44562</v>
      </c>
      <c r="K84" s="68">
        <v>44926</v>
      </c>
      <c r="L84" s="125"/>
      <c r="M84" s="131"/>
      <c r="N84" s="11"/>
      <c r="O84" s="11"/>
      <c r="P84" s="46"/>
      <c r="Q84" s="42" t="s">
        <v>43</v>
      </c>
      <c r="R84" s="14" t="s">
        <v>147</v>
      </c>
      <c r="S84" s="72" t="s">
        <v>44</v>
      </c>
    </row>
    <row r="85" spans="1:19" s="15" customFormat="1" ht="36" x14ac:dyDescent="0.25">
      <c r="A85" s="35" t="s">
        <v>13</v>
      </c>
      <c r="B85" s="6" t="s">
        <v>81</v>
      </c>
      <c r="C85" s="20" t="s">
        <v>52</v>
      </c>
      <c r="D85" s="20" t="s">
        <v>83</v>
      </c>
      <c r="E85" s="6" t="s">
        <v>81</v>
      </c>
      <c r="F85" s="29" t="s">
        <v>75</v>
      </c>
      <c r="G85" s="6"/>
      <c r="H85" s="6"/>
      <c r="I85" s="6"/>
      <c r="J85" s="9">
        <v>44562</v>
      </c>
      <c r="K85" s="68">
        <v>44926</v>
      </c>
      <c r="L85" s="125"/>
      <c r="M85" s="42"/>
      <c r="N85" s="11"/>
      <c r="O85" s="11"/>
      <c r="P85" s="46"/>
      <c r="Q85" s="42" t="s">
        <v>43</v>
      </c>
      <c r="R85" s="14" t="s">
        <v>147</v>
      </c>
      <c r="S85" s="73" t="s">
        <v>44</v>
      </c>
    </row>
    <row r="86" spans="1:19" s="15" customFormat="1" ht="24" x14ac:dyDescent="0.25">
      <c r="A86" s="35" t="s">
        <v>13</v>
      </c>
      <c r="B86" s="6" t="s">
        <v>81</v>
      </c>
      <c r="C86" s="20" t="s">
        <v>53</v>
      </c>
      <c r="D86" s="20" t="s">
        <v>84</v>
      </c>
      <c r="E86" s="6" t="s">
        <v>81</v>
      </c>
      <c r="F86" s="29" t="s">
        <v>75</v>
      </c>
      <c r="G86" s="6"/>
      <c r="H86" s="6"/>
      <c r="I86" s="6"/>
      <c r="J86" s="9">
        <v>44562</v>
      </c>
      <c r="K86" s="68">
        <v>44926</v>
      </c>
      <c r="L86" s="125"/>
      <c r="M86" s="42"/>
      <c r="N86" s="11"/>
      <c r="O86" s="11"/>
      <c r="P86" s="46"/>
      <c r="Q86" s="42" t="s">
        <v>43</v>
      </c>
      <c r="R86" s="14" t="s">
        <v>147</v>
      </c>
      <c r="S86" s="73" t="s">
        <v>44</v>
      </c>
    </row>
    <row r="87" spans="1:19" s="15" customFormat="1" ht="36" x14ac:dyDescent="0.25">
      <c r="A87" s="35" t="s">
        <v>13</v>
      </c>
      <c r="B87" s="6" t="s">
        <v>81</v>
      </c>
      <c r="C87" s="20" t="s">
        <v>54</v>
      </c>
      <c r="D87" s="20" t="s">
        <v>83</v>
      </c>
      <c r="E87" s="6" t="s">
        <v>81</v>
      </c>
      <c r="F87" s="29" t="s">
        <v>75</v>
      </c>
      <c r="G87" s="6"/>
      <c r="H87" s="6"/>
      <c r="I87" s="6"/>
      <c r="J87" s="9">
        <v>44562</v>
      </c>
      <c r="K87" s="68">
        <v>44926</v>
      </c>
      <c r="L87" s="125"/>
      <c r="M87" s="42"/>
      <c r="N87" s="11"/>
      <c r="O87" s="11"/>
      <c r="P87" s="46"/>
      <c r="Q87" s="42" t="s">
        <v>43</v>
      </c>
      <c r="R87" s="14" t="s">
        <v>147</v>
      </c>
      <c r="S87" s="72" t="s">
        <v>44</v>
      </c>
    </row>
    <row r="88" spans="1:19" s="15" customFormat="1" ht="36" x14ac:dyDescent="0.25">
      <c r="A88" s="35" t="s">
        <v>13</v>
      </c>
      <c r="B88" s="6" t="s">
        <v>81</v>
      </c>
      <c r="C88" s="20" t="s">
        <v>55</v>
      </c>
      <c r="D88" s="20" t="s">
        <v>83</v>
      </c>
      <c r="E88" s="6" t="s">
        <v>81</v>
      </c>
      <c r="F88" s="29" t="s">
        <v>75</v>
      </c>
      <c r="G88" s="6"/>
      <c r="H88" s="6"/>
      <c r="I88" s="6"/>
      <c r="J88" s="9">
        <v>44562</v>
      </c>
      <c r="K88" s="68">
        <v>44926</v>
      </c>
      <c r="L88" s="125"/>
      <c r="M88" s="42"/>
      <c r="N88" s="11"/>
      <c r="O88" s="11"/>
      <c r="P88" s="46"/>
      <c r="Q88" s="42" t="s">
        <v>43</v>
      </c>
      <c r="R88" s="14" t="s">
        <v>147</v>
      </c>
      <c r="S88" s="72" t="s">
        <v>44</v>
      </c>
    </row>
    <row r="89" spans="1:19" s="15" customFormat="1" ht="36" x14ac:dyDescent="0.25">
      <c r="A89" s="35" t="s">
        <v>13</v>
      </c>
      <c r="B89" s="6" t="s">
        <v>81</v>
      </c>
      <c r="C89" s="20" t="s">
        <v>56</v>
      </c>
      <c r="D89" s="20" t="s">
        <v>83</v>
      </c>
      <c r="E89" s="6" t="s">
        <v>81</v>
      </c>
      <c r="F89" s="29" t="s">
        <v>75</v>
      </c>
      <c r="G89" s="6"/>
      <c r="H89" s="6"/>
      <c r="I89" s="6"/>
      <c r="J89" s="9">
        <v>44562</v>
      </c>
      <c r="K89" s="68">
        <v>44926</v>
      </c>
      <c r="L89" s="125"/>
      <c r="M89" s="42"/>
      <c r="N89" s="11"/>
      <c r="O89" s="11"/>
      <c r="P89" s="46"/>
      <c r="Q89" s="42" t="s">
        <v>43</v>
      </c>
      <c r="R89" s="14" t="s">
        <v>147</v>
      </c>
      <c r="S89" s="72" t="s">
        <v>44</v>
      </c>
    </row>
    <row r="90" spans="1:19" s="15" customFormat="1" ht="36" x14ac:dyDescent="0.25">
      <c r="A90" s="35" t="s">
        <v>13</v>
      </c>
      <c r="B90" s="6" t="s">
        <v>81</v>
      </c>
      <c r="C90" s="28" t="s">
        <v>57</v>
      </c>
      <c r="D90" s="28" t="s">
        <v>85</v>
      </c>
      <c r="E90" s="6" t="s">
        <v>81</v>
      </c>
      <c r="F90" s="29" t="s">
        <v>75</v>
      </c>
      <c r="G90" s="31"/>
      <c r="H90" s="31"/>
      <c r="I90" s="31"/>
      <c r="J90" s="9">
        <v>44562</v>
      </c>
      <c r="K90" s="68">
        <v>44926</v>
      </c>
      <c r="L90" s="134"/>
      <c r="M90" s="130"/>
      <c r="N90" s="33"/>
      <c r="O90" s="33"/>
      <c r="P90" s="61"/>
      <c r="Q90" s="42" t="s">
        <v>43</v>
      </c>
      <c r="R90" s="14" t="s">
        <v>147</v>
      </c>
      <c r="S90" s="72" t="s">
        <v>44</v>
      </c>
    </row>
    <row r="91" spans="1:19" s="15" customFormat="1" ht="36" x14ac:dyDescent="0.25">
      <c r="A91" s="35" t="s">
        <v>13</v>
      </c>
      <c r="B91" s="6" t="s">
        <v>81</v>
      </c>
      <c r="C91" s="28" t="s">
        <v>58</v>
      </c>
      <c r="D91" s="28" t="s">
        <v>86</v>
      </c>
      <c r="E91" s="6" t="s">
        <v>81</v>
      </c>
      <c r="F91" s="29" t="s">
        <v>75</v>
      </c>
      <c r="G91" s="31"/>
      <c r="H91" s="31"/>
      <c r="I91" s="31"/>
      <c r="J91" s="9">
        <v>44562</v>
      </c>
      <c r="K91" s="68">
        <v>44926</v>
      </c>
      <c r="L91" s="127" t="s">
        <v>142</v>
      </c>
      <c r="M91" s="130"/>
      <c r="O91" s="33"/>
      <c r="P91" s="61"/>
      <c r="Q91" s="42" t="s">
        <v>43</v>
      </c>
      <c r="R91" s="14" t="s">
        <v>147</v>
      </c>
      <c r="S91" s="72" t="s">
        <v>44</v>
      </c>
    </row>
    <row r="92" spans="1:19" s="15" customFormat="1" ht="24" x14ac:dyDescent="0.25">
      <c r="A92" s="35" t="s">
        <v>13</v>
      </c>
      <c r="B92" s="6" t="s">
        <v>81</v>
      </c>
      <c r="C92" s="28" t="s">
        <v>59</v>
      </c>
      <c r="D92" s="28" t="s">
        <v>87</v>
      </c>
      <c r="E92" s="6" t="s">
        <v>81</v>
      </c>
      <c r="F92" s="29" t="s">
        <v>75</v>
      </c>
      <c r="G92" s="31"/>
      <c r="H92" s="31"/>
      <c r="I92" s="31"/>
      <c r="J92" s="9">
        <v>44562</v>
      </c>
      <c r="K92" s="68">
        <v>44926</v>
      </c>
      <c r="L92" s="134"/>
      <c r="M92" s="130"/>
      <c r="N92" s="34"/>
      <c r="O92" s="33"/>
      <c r="P92" s="61"/>
      <c r="Q92" s="42" t="s">
        <v>43</v>
      </c>
      <c r="R92" s="14" t="s">
        <v>147</v>
      </c>
      <c r="S92" s="72" t="s">
        <v>44</v>
      </c>
    </row>
    <row r="93" spans="1:19" s="15" customFormat="1" ht="24" x14ac:dyDescent="0.25">
      <c r="A93" s="35" t="s">
        <v>13</v>
      </c>
      <c r="B93" s="6" t="s">
        <v>81</v>
      </c>
      <c r="C93" s="28" t="s">
        <v>60</v>
      </c>
      <c r="D93" s="28" t="s">
        <v>88</v>
      </c>
      <c r="E93" s="6" t="s">
        <v>81</v>
      </c>
      <c r="F93" s="29" t="s">
        <v>75</v>
      </c>
      <c r="G93" s="31"/>
      <c r="H93" s="31"/>
      <c r="I93" s="31"/>
      <c r="J93" s="9">
        <v>44562</v>
      </c>
      <c r="K93" s="68">
        <v>44926</v>
      </c>
      <c r="L93" s="134"/>
      <c r="M93" s="130"/>
      <c r="N93" s="33"/>
      <c r="O93" s="33"/>
      <c r="P93" s="61"/>
      <c r="Q93" s="42" t="s">
        <v>43</v>
      </c>
      <c r="R93" s="14" t="s">
        <v>147</v>
      </c>
      <c r="S93" s="72" t="s">
        <v>44</v>
      </c>
    </row>
    <row r="94" spans="1:19" s="15" customFormat="1" ht="24" x14ac:dyDescent="0.25">
      <c r="A94" s="35" t="s">
        <v>13</v>
      </c>
      <c r="B94" s="6" t="s">
        <v>81</v>
      </c>
      <c r="C94" s="28" t="s">
        <v>61</v>
      </c>
      <c r="D94" s="28" t="s">
        <v>88</v>
      </c>
      <c r="E94" s="6" t="s">
        <v>81</v>
      </c>
      <c r="F94" s="29" t="s">
        <v>75</v>
      </c>
      <c r="G94" s="31"/>
      <c r="H94" s="31"/>
      <c r="I94" s="31"/>
      <c r="J94" s="9">
        <v>44562</v>
      </c>
      <c r="K94" s="68">
        <v>44926</v>
      </c>
      <c r="L94" s="134"/>
      <c r="M94" s="130"/>
      <c r="N94" s="33"/>
      <c r="O94" s="33"/>
      <c r="P94" s="61"/>
      <c r="Q94" s="42" t="s">
        <v>43</v>
      </c>
      <c r="R94" s="14" t="s">
        <v>147</v>
      </c>
      <c r="S94" s="72" t="s">
        <v>44</v>
      </c>
    </row>
    <row r="95" spans="1:19" s="15" customFormat="1" ht="24" x14ac:dyDescent="0.25">
      <c r="A95" s="35" t="s">
        <v>13</v>
      </c>
      <c r="B95" s="6" t="s">
        <v>81</v>
      </c>
      <c r="C95" s="28" t="s">
        <v>62</v>
      </c>
      <c r="D95" s="28" t="s">
        <v>88</v>
      </c>
      <c r="E95" s="6" t="s">
        <v>81</v>
      </c>
      <c r="F95" s="29" t="s">
        <v>75</v>
      </c>
      <c r="G95" s="31"/>
      <c r="H95" s="31"/>
      <c r="I95" s="31"/>
      <c r="J95" s="9">
        <v>44562</v>
      </c>
      <c r="K95" s="68">
        <v>44926</v>
      </c>
      <c r="L95" s="134"/>
      <c r="M95" s="130"/>
      <c r="N95" s="33"/>
      <c r="O95" s="33"/>
      <c r="P95" s="61"/>
      <c r="Q95" s="42" t="s">
        <v>43</v>
      </c>
      <c r="R95" s="14" t="s">
        <v>147</v>
      </c>
      <c r="S95" s="72" t="s">
        <v>44</v>
      </c>
    </row>
    <row r="96" spans="1:19" s="15" customFormat="1" ht="24" x14ac:dyDescent="0.25">
      <c r="A96" s="35" t="s">
        <v>13</v>
      </c>
      <c r="B96" s="6" t="s">
        <v>81</v>
      </c>
      <c r="C96" s="28" t="s">
        <v>63</v>
      </c>
      <c r="D96" s="28" t="s">
        <v>88</v>
      </c>
      <c r="E96" s="6" t="s">
        <v>81</v>
      </c>
      <c r="F96" s="29" t="s">
        <v>75</v>
      </c>
      <c r="G96" s="31"/>
      <c r="H96" s="31"/>
      <c r="I96" s="31"/>
      <c r="J96" s="9">
        <v>44562</v>
      </c>
      <c r="K96" s="68">
        <v>44926</v>
      </c>
      <c r="L96" s="134"/>
      <c r="M96" s="130"/>
      <c r="N96" s="33"/>
      <c r="O96" s="33"/>
      <c r="P96" s="61"/>
      <c r="Q96" s="42" t="s">
        <v>43</v>
      </c>
      <c r="R96" s="14" t="s">
        <v>147</v>
      </c>
      <c r="S96" s="72" t="s">
        <v>44</v>
      </c>
    </row>
    <row r="97" spans="1:19" s="15" customFormat="1" ht="24" x14ac:dyDescent="0.25">
      <c r="A97" s="35" t="s">
        <v>13</v>
      </c>
      <c r="B97" s="6" t="s">
        <v>81</v>
      </c>
      <c r="C97" s="28" t="s">
        <v>157</v>
      </c>
      <c r="D97" s="28" t="s">
        <v>88</v>
      </c>
      <c r="E97" s="6" t="s">
        <v>81</v>
      </c>
      <c r="F97" s="29" t="s">
        <v>75</v>
      </c>
      <c r="G97" s="31"/>
      <c r="H97" s="31"/>
      <c r="I97" s="31"/>
      <c r="J97" s="9">
        <v>44562</v>
      </c>
      <c r="K97" s="68">
        <v>44926</v>
      </c>
      <c r="L97" s="134"/>
      <c r="M97" s="130"/>
      <c r="N97" s="33"/>
      <c r="O97" s="33"/>
      <c r="P97" s="61"/>
      <c r="Q97" s="42" t="s">
        <v>43</v>
      </c>
      <c r="R97" s="14" t="s">
        <v>148</v>
      </c>
      <c r="S97" s="72" t="s">
        <v>44</v>
      </c>
    </row>
    <row r="98" spans="1:19" s="15" customFormat="1" ht="24" x14ac:dyDescent="0.25">
      <c r="A98" s="35" t="s">
        <v>13</v>
      </c>
      <c r="B98" s="6" t="s">
        <v>81</v>
      </c>
      <c r="C98" s="6" t="s">
        <v>110</v>
      </c>
      <c r="D98" s="20" t="s">
        <v>111</v>
      </c>
      <c r="E98" s="6" t="s">
        <v>81</v>
      </c>
      <c r="F98" s="29" t="s">
        <v>75</v>
      </c>
      <c r="G98" s="6"/>
      <c r="H98" s="6"/>
      <c r="I98" s="6"/>
      <c r="J98" s="9">
        <v>44562</v>
      </c>
      <c r="K98" s="68">
        <v>44926</v>
      </c>
      <c r="L98" s="125"/>
      <c r="M98" s="42"/>
      <c r="N98" s="11"/>
      <c r="O98" s="11"/>
      <c r="P98" s="46"/>
      <c r="Q98" s="42" t="s">
        <v>43</v>
      </c>
      <c r="R98" s="14" t="s">
        <v>149</v>
      </c>
      <c r="S98" s="72" t="s">
        <v>44</v>
      </c>
    </row>
    <row r="99" spans="1:19" s="15" customFormat="1" ht="24" x14ac:dyDescent="0.25">
      <c r="A99" s="35" t="s">
        <v>13</v>
      </c>
      <c r="B99" s="6" t="s">
        <v>81</v>
      </c>
      <c r="C99" s="31" t="s">
        <v>112</v>
      </c>
      <c r="D99" s="28" t="s">
        <v>111</v>
      </c>
      <c r="E99" s="6" t="s">
        <v>81</v>
      </c>
      <c r="F99" s="29" t="s">
        <v>75</v>
      </c>
      <c r="G99" s="31"/>
      <c r="H99" s="31"/>
      <c r="I99" s="31"/>
      <c r="J99" s="9">
        <v>44562</v>
      </c>
      <c r="K99" s="68">
        <v>44926</v>
      </c>
      <c r="L99" s="134"/>
      <c r="M99" s="130"/>
      <c r="N99" s="33"/>
      <c r="O99" s="33"/>
      <c r="P99" s="33"/>
      <c r="Q99" s="42" t="s">
        <v>43</v>
      </c>
      <c r="R99" s="14" t="s">
        <v>149</v>
      </c>
      <c r="S99" s="72" t="s">
        <v>44</v>
      </c>
    </row>
    <row r="100" spans="1:19" ht="24" x14ac:dyDescent="0.25">
      <c r="A100" s="35" t="s">
        <v>13</v>
      </c>
      <c r="B100" s="6" t="s">
        <v>81</v>
      </c>
      <c r="C100" s="28" t="s">
        <v>158</v>
      </c>
      <c r="D100" s="28" t="s">
        <v>87</v>
      </c>
      <c r="E100" s="6" t="s">
        <v>81</v>
      </c>
      <c r="F100" s="29" t="s">
        <v>75</v>
      </c>
      <c r="G100" s="31"/>
      <c r="H100" s="31"/>
      <c r="I100" s="31"/>
      <c r="J100" s="36">
        <v>44351</v>
      </c>
      <c r="K100" s="68">
        <v>44926</v>
      </c>
      <c r="L100" s="135"/>
      <c r="M100" s="132"/>
      <c r="N100" s="71"/>
      <c r="O100" s="71"/>
      <c r="P100" s="71"/>
      <c r="Q100" s="42" t="s">
        <v>43</v>
      </c>
      <c r="R100" s="14" t="s">
        <v>159</v>
      </c>
      <c r="S100" s="72" t="s">
        <v>44</v>
      </c>
    </row>
    <row r="101" spans="1:19" ht="24.75" thickBot="1" x14ac:dyDescent="0.3">
      <c r="A101" s="35" t="s">
        <v>13</v>
      </c>
      <c r="B101" s="6" t="s">
        <v>81</v>
      </c>
      <c r="C101" s="28" t="s">
        <v>160</v>
      </c>
      <c r="D101" s="28" t="s">
        <v>181</v>
      </c>
      <c r="E101" s="6" t="s">
        <v>81</v>
      </c>
      <c r="F101" s="29" t="s">
        <v>75</v>
      </c>
      <c r="G101" s="31"/>
      <c r="H101" s="31"/>
      <c r="I101" s="31"/>
      <c r="J101" s="36">
        <v>44351</v>
      </c>
      <c r="K101" s="68">
        <v>44926</v>
      </c>
      <c r="L101" s="136"/>
      <c r="M101" s="69"/>
      <c r="N101" s="69"/>
      <c r="O101" s="69"/>
      <c r="P101" s="70"/>
      <c r="Q101" s="42" t="s">
        <v>43</v>
      </c>
      <c r="R101" s="14" t="s">
        <v>159</v>
      </c>
      <c r="S101" s="72" t="s">
        <v>44</v>
      </c>
    </row>
    <row r="102" spans="1:19" ht="24.75" thickBot="1" x14ac:dyDescent="0.3">
      <c r="C102" s="89" t="s">
        <v>180</v>
      </c>
      <c r="D102" s="28" t="s">
        <v>181</v>
      </c>
      <c r="E102" s="6" t="s">
        <v>81</v>
      </c>
      <c r="F102" s="29" t="s">
        <v>75</v>
      </c>
      <c r="J102" s="36">
        <v>44412</v>
      </c>
      <c r="K102" s="68">
        <v>44926</v>
      </c>
      <c r="L102" s="136"/>
      <c r="Q102" s="42" t="s">
        <v>43</v>
      </c>
      <c r="R102" s="67" t="s">
        <v>182</v>
      </c>
      <c r="S102" s="72" t="s">
        <v>44</v>
      </c>
    </row>
  </sheetData>
  <mergeCells count="45">
    <mergeCell ref="C1:S1"/>
    <mergeCell ref="Q55:Q57"/>
    <mergeCell ref="F45:F47"/>
    <mergeCell ref="F49:F51"/>
    <mergeCell ref="D42:D44"/>
    <mergeCell ref="F42:F44"/>
    <mergeCell ref="E42:E44"/>
    <mergeCell ref="E45:E47"/>
    <mergeCell ref="E49:E51"/>
    <mergeCell ref="E52:E54"/>
    <mergeCell ref="E55:E57"/>
    <mergeCell ref="K45:K47"/>
    <mergeCell ref="D40:D41"/>
    <mergeCell ref="F40:F41"/>
    <mergeCell ref="E40:E41"/>
    <mergeCell ref="Q40:Q41"/>
    <mergeCell ref="Q42:Q44"/>
    <mergeCell ref="Q45:Q47"/>
    <mergeCell ref="Q49:Q51"/>
    <mergeCell ref="Q52:Q54"/>
    <mergeCell ref="D55:D57"/>
    <mergeCell ref="F55:F57"/>
    <mergeCell ref="A49:A51"/>
    <mergeCell ref="B49:B51"/>
    <mergeCell ref="C49:C51"/>
    <mergeCell ref="D49:D51"/>
    <mergeCell ref="A55:A57"/>
    <mergeCell ref="B55:B57"/>
    <mergeCell ref="C55:C57"/>
    <mergeCell ref="A52:A54"/>
    <mergeCell ref="B52:B54"/>
    <mergeCell ref="C52:C54"/>
    <mergeCell ref="D52:D54"/>
    <mergeCell ref="F52:F54"/>
    <mergeCell ref="A45:A47"/>
    <mergeCell ref="B45:B47"/>
    <mergeCell ref="C45:C47"/>
    <mergeCell ref="D45:D47"/>
    <mergeCell ref="J45:J47"/>
    <mergeCell ref="A42:A44"/>
    <mergeCell ref="B42:B44"/>
    <mergeCell ref="C42:C44"/>
    <mergeCell ref="A40:A41"/>
    <mergeCell ref="B40:B41"/>
    <mergeCell ref="C40:C41"/>
  </mergeCells>
  <pageMargins left="0.25" right="0.25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TERRITORIO 2020</vt:lpstr>
      <vt:lpstr>Foglio1</vt:lpstr>
      <vt:lpstr>'TERRITORIO 2020'!Area_stampa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Cinquegrana Jessica</cp:lastModifiedBy>
  <cp:lastPrinted>2021-10-26T09:42:12Z</cp:lastPrinted>
  <dcterms:created xsi:type="dcterms:W3CDTF">2018-12-21T10:27:18Z</dcterms:created>
  <dcterms:modified xsi:type="dcterms:W3CDTF">2022-10-28T09:50:49Z</dcterms:modified>
</cp:coreProperties>
</file>