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25" yWindow="435" windowWidth="12165" windowHeight="9630"/>
  </bookViews>
  <sheets>
    <sheet name="AZIENDA 2020" sheetId="6" r:id="rId1"/>
  </sheets>
  <definedNames>
    <definedName name="_xlnm.Print_Area" localSheetId="0">'AZIENDA 2020'!$A$1:$U$253</definedName>
  </definedNames>
  <calcPr calcId="145621"/>
</workbook>
</file>

<file path=xl/calcChain.xml><?xml version="1.0" encoding="utf-8"?>
<calcChain xmlns="http://schemas.openxmlformats.org/spreadsheetml/2006/main">
  <c r="N22" i="6" l="1"/>
  <c r="S22" i="6" s="1"/>
  <c r="J22" i="6"/>
  <c r="N129" i="6"/>
  <c r="O129" i="6" s="1"/>
  <c r="J129" i="6"/>
  <c r="N127" i="6"/>
  <c r="O127" i="6" s="1"/>
  <c r="J127" i="6"/>
  <c r="S129" i="6" l="1"/>
  <c r="S127" i="6"/>
  <c r="N253" i="6" l="1"/>
  <c r="O253" i="6" s="1"/>
  <c r="J253" i="6"/>
  <c r="N252" i="6"/>
  <c r="S252" i="6" s="1"/>
  <c r="J252" i="6"/>
  <c r="N251" i="6"/>
  <c r="S251" i="6" s="1"/>
  <c r="J251" i="6"/>
  <c r="N250" i="6"/>
  <c r="S250" i="6" s="1"/>
  <c r="J250" i="6"/>
  <c r="S249" i="6"/>
  <c r="J249" i="6"/>
  <c r="N248" i="6"/>
  <c r="S248" i="6" s="1"/>
  <c r="J248" i="6"/>
  <c r="N247" i="6"/>
  <c r="S247" i="6" s="1"/>
  <c r="J247" i="6"/>
  <c r="N246" i="6"/>
  <c r="S246" i="6" s="1"/>
  <c r="J246" i="6"/>
  <c r="N245" i="6"/>
  <c r="S245" i="6" s="1"/>
  <c r="J245" i="6"/>
  <c r="N244" i="6"/>
  <c r="S244" i="6" s="1"/>
  <c r="J244" i="6"/>
  <c r="N243" i="6"/>
  <c r="S243" i="6" s="1"/>
  <c r="J243" i="6"/>
  <c r="N242" i="6"/>
  <c r="S242" i="6" s="1"/>
  <c r="J242" i="6"/>
  <c r="N241" i="6"/>
  <c r="S241" i="6" s="1"/>
  <c r="J241" i="6"/>
  <c r="N240" i="6"/>
  <c r="S240" i="6" s="1"/>
  <c r="J240" i="6"/>
  <c r="N239" i="6"/>
  <c r="S239" i="6" s="1"/>
  <c r="J239" i="6"/>
  <c r="N238" i="6"/>
  <c r="S238" i="6" s="1"/>
  <c r="J238" i="6"/>
  <c r="N237" i="6"/>
  <c r="S237" i="6" s="1"/>
  <c r="J237" i="6"/>
  <c r="N236" i="6"/>
  <c r="S236" i="6" s="1"/>
  <c r="J236" i="6"/>
  <c r="N235" i="6"/>
  <c r="S235" i="6" s="1"/>
  <c r="J235" i="6"/>
  <c r="N234" i="6"/>
  <c r="S234" i="6" s="1"/>
  <c r="J234" i="6"/>
  <c r="N233" i="6"/>
  <c r="S233" i="6" s="1"/>
  <c r="J233" i="6"/>
  <c r="N232" i="6"/>
  <c r="S232" i="6" s="1"/>
  <c r="J232" i="6"/>
  <c r="N231" i="6"/>
  <c r="S231" i="6" s="1"/>
  <c r="J231" i="6"/>
  <c r="N230" i="6"/>
  <c r="S230" i="6" s="1"/>
  <c r="J230" i="6"/>
  <c r="N229" i="6"/>
  <c r="S229" i="6" s="1"/>
  <c r="J229" i="6"/>
  <c r="N228" i="6"/>
  <c r="S228" i="6" s="1"/>
  <c r="J228" i="6"/>
  <c r="N227" i="6"/>
  <c r="S227" i="6" s="1"/>
  <c r="J227" i="6"/>
  <c r="N226" i="6"/>
  <c r="Q226" i="6" s="1"/>
  <c r="J226" i="6"/>
  <c r="N225" i="6"/>
  <c r="S225" i="6" s="1"/>
  <c r="J225" i="6"/>
  <c r="N224" i="6"/>
  <c r="S224" i="6" s="1"/>
  <c r="J224" i="6"/>
  <c r="N223" i="6"/>
  <c r="S223" i="6" s="1"/>
  <c r="J223" i="6"/>
  <c r="N222" i="6"/>
  <c r="S222" i="6" s="1"/>
  <c r="J222" i="6"/>
  <c r="N221" i="6"/>
  <c r="S221" i="6" s="1"/>
  <c r="J221" i="6"/>
  <c r="N220" i="6"/>
  <c r="S220" i="6" s="1"/>
  <c r="J220" i="6"/>
  <c r="N219" i="6"/>
  <c r="S219" i="6" s="1"/>
  <c r="J219" i="6"/>
  <c r="N218" i="6"/>
  <c r="S218" i="6" s="1"/>
  <c r="J218" i="6"/>
  <c r="N217" i="6"/>
  <c r="S217" i="6" s="1"/>
  <c r="J217" i="6"/>
  <c r="N216" i="6"/>
  <c r="S216" i="6" s="1"/>
  <c r="J216" i="6"/>
  <c r="N215" i="6"/>
  <c r="S215" i="6" s="1"/>
  <c r="J215" i="6"/>
  <c r="N214" i="6"/>
  <c r="S214" i="6" s="1"/>
  <c r="J214" i="6"/>
  <c r="N213" i="6"/>
  <c r="S213" i="6" s="1"/>
  <c r="J213" i="6"/>
  <c r="N212" i="6"/>
  <c r="S212" i="6" s="1"/>
  <c r="J212" i="6"/>
  <c r="N211" i="6"/>
  <c r="S211" i="6" s="1"/>
  <c r="J211" i="6"/>
  <c r="N210" i="6"/>
  <c r="S210" i="6" s="1"/>
  <c r="J210" i="6"/>
  <c r="N209" i="6"/>
  <c r="S209" i="6" s="1"/>
  <c r="J209" i="6"/>
  <c r="N208" i="6"/>
  <c r="S208" i="6" s="1"/>
  <c r="J208" i="6"/>
  <c r="N207" i="6"/>
  <c r="S207" i="6" s="1"/>
  <c r="J207" i="6"/>
  <c r="N206" i="6"/>
  <c r="S206" i="6" s="1"/>
  <c r="J206" i="6"/>
  <c r="N205" i="6"/>
  <c r="S205" i="6" s="1"/>
  <c r="J205" i="6"/>
  <c r="N204" i="6"/>
  <c r="S204" i="6" s="1"/>
  <c r="J204" i="6"/>
  <c r="N203" i="6"/>
  <c r="S203" i="6" s="1"/>
  <c r="J203" i="6"/>
  <c r="N202" i="6"/>
  <c r="S202" i="6" s="1"/>
  <c r="J202" i="6"/>
  <c r="N201" i="6"/>
  <c r="S201" i="6" s="1"/>
  <c r="J201" i="6"/>
  <c r="N200" i="6"/>
  <c r="S200" i="6" s="1"/>
  <c r="J200" i="6"/>
  <c r="N199" i="6"/>
  <c r="S199" i="6" s="1"/>
  <c r="J199" i="6"/>
  <c r="N198" i="6"/>
  <c r="S198" i="6" s="1"/>
  <c r="J198" i="6"/>
  <c r="N197" i="6"/>
  <c r="S197" i="6" s="1"/>
  <c r="J197" i="6"/>
  <c r="N196" i="6"/>
  <c r="S196" i="6" s="1"/>
  <c r="J196" i="6"/>
  <c r="N195" i="6"/>
  <c r="S195" i="6" s="1"/>
  <c r="J195" i="6"/>
  <c r="N194" i="6"/>
  <c r="S194" i="6" s="1"/>
  <c r="J194" i="6"/>
  <c r="N193" i="6"/>
  <c r="Q193" i="6" s="1"/>
  <c r="J193" i="6"/>
  <c r="N192" i="6"/>
  <c r="S192" i="6" s="1"/>
  <c r="J192" i="6"/>
  <c r="N191" i="6"/>
  <c r="S191" i="6" s="1"/>
  <c r="J191" i="6"/>
  <c r="N190" i="6"/>
  <c r="S190" i="6" s="1"/>
  <c r="J190" i="6"/>
  <c r="N189" i="6"/>
  <c r="S189" i="6" s="1"/>
  <c r="J189" i="6"/>
  <c r="N188" i="6"/>
  <c r="S188" i="6" s="1"/>
  <c r="J188" i="6"/>
  <c r="N187" i="6"/>
  <c r="Q187" i="6" s="1"/>
  <c r="J187" i="6"/>
  <c r="N186" i="6"/>
  <c r="Q186" i="6" s="1"/>
  <c r="J186" i="6"/>
  <c r="N185" i="6"/>
  <c r="S185" i="6" s="1"/>
  <c r="J185" i="6"/>
  <c r="N184" i="6"/>
  <c r="S184" i="6" s="1"/>
  <c r="J184" i="6"/>
  <c r="N183" i="6"/>
  <c r="O183" i="6" s="1"/>
  <c r="J183" i="6"/>
  <c r="N182" i="6"/>
  <c r="O182" i="6" s="1"/>
  <c r="J182" i="6"/>
  <c r="N181" i="6"/>
  <c r="O181" i="6" s="1"/>
  <c r="J181" i="6"/>
  <c r="N180" i="6"/>
  <c r="Q180" i="6" s="1"/>
  <c r="J180" i="6"/>
  <c r="O179" i="6"/>
  <c r="N179" i="6"/>
  <c r="J179" i="6"/>
  <c r="N178" i="6"/>
  <c r="O178" i="6" s="1"/>
  <c r="J178" i="6"/>
  <c r="N177" i="6"/>
  <c r="O177" i="6" s="1"/>
  <c r="J177" i="6"/>
  <c r="N176" i="6"/>
  <c r="O176" i="6" s="1"/>
  <c r="J176" i="6"/>
  <c r="N175" i="6"/>
  <c r="O175" i="6" s="1"/>
  <c r="J175" i="6"/>
  <c r="N174" i="6"/>
  <c r="O174" i="6" s="1"/>
  <c r="J174" i="6"/>
  <c r="N173" i="6"/>
  <c r="O173" i="6" s="1"/>
  <c r="J173" i="6"/>
  <c r="N172" i="6"/>
  <c r="O172" i="6" s="1"/>
  <c r="J172" i="6"/>
  <c r="N171" i="6"/>
  <c r="Q171" i="6" s="1"/>
  <c r="J171" i="6"/>
  <c r="N170" i="6"/>
  <c r="J170" i="6"/>
  <c r="N169" i="6"/>
  <c r="Q169" i="6" s="1"/>
  <c r="J169" i="6"/>
  <c r="N168" i="6"/>
  <c r="J168" i="6"/>
  <c r="N167" i="6"/>
  <c r="O167" i="6" s="1"/>
  <c r="J167" i="6"/>
  <c r="N166" i="6"/>
  <c r="J166" i="6"/>
  <c r="N165" i="6"/>
  <c r="S165" i="6" s="1"/>
  <c r="J165" i="6"/>
  <c r="N164" i="6"/>
  <c r="O164" i="6" s="1"/>
  <c r="J164" i="6"/>
  <c r="N163" i="6"/>
  <c r="J163" i="6"/>
  <c r="N162" i="6"/>
  <c r="J162" i="6"/>
  <c r="N161" i="6"/>
  <c r="S161" i="6" s="1"/>
  <c r="J161" i="6"/>
  <c r="N160" i="6"/>
  <c r="O160" i="6" s="1"/>
  <c r="J160" i="6"/>
  <c r="N159" i="6"/>
  <c r="O159" i="6" s="1"/>
  <c r="J159" i="6"/>
  <c r="N158" i="6"/>
  <c r="J158" i="6"/>
  <c r="N157" i="6"/>
  <c r="O157" i="6" s="1"/>
  <c r="J157" i="6"/>
  <c r="N156" i="6"/>
  <c r="J156" i="6"/>
  <c r="N155" i="6"/>
  <c r="O155" i="6" s="1"/>
  <c r="J155" i="6"/>
  <c r="N154" i="6"/>
  <c r="S154" i="6" s="1"/>
  <c r="J154" i="6"/>
  <c r="N153" i="6"/>
  <c r="Q153" i="6" s="1"/>
  <c r="J153" i="6"/>
  <c r="N152" i="6"/>
  <c r="J152" i="6"/>
  <c r="N151" i="6"/>
  <c r="O151" i="6" s="1"/>
  <c r="J151" i="6"/>
  <c r="N150" i="6"/>
  <c r="O150" i="6" s="1"/>
  <c r="J150" i="6"/>
  <c r="N149" i="6"/>
  <c r="O149" i="6" s="1"/>
  <c r="J149" i="6"/>
  <c r="N148" i="6"/>
  <c r="J148" i="6"/>
  <c r="N147" i="6"/>
  <c r="O147" i="6" s="1"/>
  <c r="J147" i="6"/>
  <c r="N146" i="6"/>
  <c r="O146" i="6" s="1"/>
  <c r="J146" i="6"/>
  <c r="N145" i="6"/>
  <c r="O145" i="6" s="1"/>
  <c r="J145" i="6"/>
  <c r="N144" i="6"/>
  <c r="J144" i="6"/>
  <c r="N143" i="6"/>
  <c r="Q143" i="6" s="1"/>
  <c r="J143" i="6"/>
  <c r="N142" i="6"/>
  <c r="Q142" i="6" s="1"/>
  <c r="J142" i="6"/>
  <c r="N141" i="6"/>
  <c r="Q141" i="6" s="1"/>
  <c r="J141" i="6"/>
  <c r="N140" i="6"/>
  <c r="J140" i="6"/>
  <c r="N139" i="6"/>
  <c r="S139" i="6" s="1"/>
  <c r="J139" i="6"/>
  <c r="N138" i="6"/>
  <c r="O138" i="6" s="1"/>
  <c r="J138" i="6"/>
  <c r="N137" i="6"/>
  <c r="O137" i="6" s="1"/>
  <c r="J137" i="6"/>
  <c r="N136" i="6"/>
  <c r="O136" i="6" s="1"/>
  <c r="J136" i="6"/>
  <c r="N135" i="6"/>
  <c r="O135" i="6" s="1"/>
  <c r="J135" i="6"/>
  <c r="N134" i="6"/>
  <c r="O134" i="6" s="1"/>
  <c r="J134" i="6"/>
  <c r="N133" i="6"/>
  <c r="O133" i="6" s="1"/>
  <c r="J133" i="6"/>
  <c r="N132" i="6"/>
  <c r="O132" i="6" s="1"/>
  <c r="J132" i="6"/>
  <c r="S131" i="6"/>
  <c r="J131" i="6"/>
  <c r="N130" i="6"/>
  <c r="O130" i="6" s="1"/>
  <c r="J130" i="6"/>
  <c r="N128" i="6"/>
  <c r="O128" i="6" s="1"/>
  <c r="J128" i="6"/>
  <c r="N126" i="6"/>
  <c r="O126" i="6" s="1"/>
  <c r="J126" i="6"/>
  <c r="N125" i="6"/>
  <c r="O125" i="6" s="1"/>
  <c r="J125" i="6"/>
  <c r="N124" i="6"/>
  <c r="O124" i="6" s="1"/>
  <c r="J124" i="6"/>
  <c r="N123" i="6"/>
  <c r="O123" i="6" s="1"/>
  <c r="J123" i="6"/>
  <c r="N122" i="6"/>
  <c r="O122" i="6" s="1"/>
  <c r="J122" i="6"/>
  <c r="N121" i="6"/>
  <c r="O121" i="6" s="1"/>
  <c r="J121" i="6"/>
  <c r="N120" i="6"/>
  <c r="O120" i="6" s="1"/>
  <c r="J120" i="6"/>
  <c r="N119" i="6"/>
  <c r="O119" i="6" s="1"/>
  <c r="J119" i="6"/>
  <c r="N118" i="6"/>
  <c r="O118" i="6" s="1"/>
  <c r="J118" i="6"/>
  <c r="N117" i="6"/>
  <c r="O117" i="6" s="1"/>
  <c r="J117" i="6"/>
  <c r="N116" i="6"/>
  <c r="O116" i="6" s="1"/>
  <c r="J116" i="6"/>
  <c r="N115" i="6"/>
  <c r="O115" i="6" s="1"/>
  <c r="J115" i="6"/>
  <c r="N114" i="6"/>
  <c r="O114" i="6" s="1"/>
  <c r="J114" i="6"/>
  <c r="N113" i="6"/>
  <c r="O113" i="6" s="1"/>
  <c r="J113" i="6"/>
  <c r="N112" i="6"/>
  <c r="J112" i="6"/>
  <c r="N111" i="6"/>
  <c r="O111" i="6" s="1"/>
  <c r="J111" i="6"/>
  <c r="N110" i="6"/>
  <c r="J110" i="6"/>
  <c r="N109" i="6"/>
  <c r="O109" i="6" s="1"/>
  <c r="J109" i="6"/>
  <c r="N108" i="6"/>
  <c r="J108" i="6"/>
  <c r="N107" i="6"/>
  <c r="S107" i="6" s="1"/>
  <c r="J107" i="6"/>
  <c r="N106" i="6"/>
  <c r="O106" i="6" s="1"/>
  <c r="J106" i="6"/>
  <c r="N105" i="6"/>
  <c r="S105" i="6" s="1"/>
  <c r="J105" i="6"/>
  <c r="N104" i="6"/>
  <c r="S104" i="6" s="1"/>
  <c r="J104" i="6"/>
  <c r="N103" i="6"/>
  <c r="Q103" i="6" s="1"/>
  <c r="J103" i="6"/>
  <c r="N102" i="6"/>
  <c r="Q102" i="6" s="1"/>
  <c r="J102" i="6"/>
  <c r="N101" i="6"/>
  <c r="Q101" i="6" s="1"/>
  <c r="J101" i="6"/>
  <c r="N100" i="6"/>
  <c r="Q100" i="6" s="1"/>
  <c r="J100" i="6"/>
  <c r="N99" i="6"/>
  <c r="Q99" i="6" s="1"/>
  <c r="J99" i="6"/>
  <c r="N98" i="6"/>
  <c r="S98" i="6" s="1"/>
  <c r="J98" i="6"/>
  <c r="N97" i="6"/>
  <c r="S97" i="6" s="1"/>
  <c r="J97" i="6"/>
  <c r="N96" i="6"/>
  <c r="S96" i="6" s="1"/>
  <c r="J96" i="6"/>
  <c r="N95" i="6"/>
  <c r="S95" i="6" s="1"/>
  <c r="J95" i="6"/>
  <c r="N94" i="6"/>
  <c r="S94" i="6" s="1"/>
  <c r="J94" i="6"/>
  <c r="N93" i="6"/>
  <c r="S93" i="6" s="1"/>
  <c r="J93" i="6"/>
  <c r="N92" i="6"/>
  <c r="O92" i="6" s="1"/>
  <c r="J92" i="6"/>
  <c r="N91" i="6"/>
  <c r="Q91" i="6" s="1"/>
  <c r="J91" i="6"/>
  <c r="N90" i="6"/>
  <c r="S90" i="6" s="1"/>
  <c r="J90" i="6"/>
  <c r="N89" i="6"/>
  <c r="S89" i="6" s="1"/>
  <c r="J89" i="6"/>
  <c r="N88" i="6"/>
  <c r="S88" i="6" s="1"/>
  <c r="J88" i="6"/>
  <c r="S87" i="6"/>
  <c r="J87" i="6"/>
  <c r="S86" i="6"/>
  <c r="J86" i="6"/>
  <c r="N85" i="6"/>
  <c r="S85" i="6" s="1"/>
  <c r="J85" i="6"/>
  <c r="N84" i="6"/>
  <c r="S84" i="6" s="1"/>
  <c r="J84" i="6"/>
  <c r="N83" i="6"/>
  <c r="S83" i="6" s="1"/>
  <c r="J83" i="6"/>
  <c r="N82" i="6"/>
  <c r="S82" i="6" s="1"/>
  <c r="J82" i="6"/>
  <c r="N81" i="6"/>
  <c r="S81" i="6" s="1"/>
  <c r="J81" i="6"/>
  <c r="N80" i="6"/>
  <c r="S80" i="6" s="1"/>
  <c r="J80" i="6"/>
  <c r="N79" i="6"/>
  <c r="S79" i="6" s="1"/>
  <c r="J79" i="6"/>
  <c r="N78" i="6"/>
  <c r="S78" i="6" s="1"/>
  <c r="J78" i="6"/>
  <c r="N77" i="6"/>
  <c r="S77" i="6" s="1"/>
  <c r="J77" i="6"/>
  <c r="N76" i="6"/>
  <c r="S76" i="6" s="1"/>
  <c r="J76" i="6"/>
  <c r="N75" i="6"/>
  <c r="S75" i="6" s="1"/>
  <c r="N74" i="6"/>
  <c r="S74" i="6" s="1"/>
  <c r="J74" i="6"/>
  <c r="N73" i="6"/>
  <c r="S73" i="6" s="1"/>
  <c r="J73" i="6"/>
  <c r="N72" i="6"/>
  <c r="S72" i="6" s="1"/>
  <c r="J72" i="6"/>
  <c r="N71" i="6"/>
  <c r="O71" i="6" s="1"/>
  <c r="J71" i="6"/>
  <c r="N70" i="6"/>
  <c r="O70" i="6" s="1"/>
  <c r="J70" i="6"/>
  <c r="N69" i="6"/>
  <c r="S69" i="6" s="1"/>
  <c r="J69" i="6"/>
  <c r="N68" i="6"/>
  <c r="S68" i="6" s="1"/>
  <c r="J68" i="6"/>
  <c r="N67" i="6"/>
  <c r="S67" i="6" s="1"/>
  <c r="J67" i="6"/>
  <c r="N66" i="6"/>
  <c r="S66" i="6" s="1"/>
  <c r="J66" i="6"/>
  <c r="N65" i="6"/>
  <c r="S65" i="6" s="1"/>
  <c r="J65" i="6"/>
  <c r="N64" i="6"/>
  <c r="S64" i="6" s="1"/>
  <c r="J64" i="6"/>
  <c r="N63" i="6"/>
  <c r="S63" i="6" s="1"/>
  <c r="J63" i="6"/>
  <c r="N62" i="6"/>
  <c r="S62" i="6" s="1"/>
  <c r="J62" i="6"/>
  <c r="N61" i="6"/>
  <c r="S61" i="6" s="1"/>
  <c r="J61" i="6"/>
  <c r="N60" i="6"/>
  <c r="J60" i="6"/>
  <c r="N59" i="6"/>
  <c r="O59" i="6" s="1"/>
  <c r="J59" i="6"/>
  <c r="N58" i="6"/>
  <c r="J58" i="6"/>
  <c r="N57" i="6"/>
  <c r="J57" i="6"/>
  <c r="N56" i="6"/>
  <c r="O56" i="6" s="1"/>
  <c r="J56" i="6"/>
  <c r="N55" i="6"/>
  <c r="O55" i="6" s="1"/>
  <c r="J55" i="6"/>
  <c r="N54" i="6"/>
  <c r="O54" i="6" s="1"/>
  <c r="J54" i="6"/>
  <c r="N53" i="6"/>
  <c r="J53" i="6"/>
  <c r="N52" i="6"/>
  <c r="O52" i="6" s="1"/>
  <c r="J52" i="6"/>
  <c r="N51" i="6"/>
  <c r="O51" i="6" s="1"/>
  <c r="J51" i="6"/>
  <c r="N50" i="6"/>
  <c r="J50" i="6"/>
  <c r="N49" i="6"/>
  <c r="O49" i="6" s="1"/>
  <c r="J49" i="6"/>
  <c r="N48" i="6"/>
  <c r="S48" i="6" s="1"/>
  <c r="J48" i="6"/>
  <c r="N47" i="6"/>
  <c r="O47" i="6" s="1"/>
  <c r="J47" i="6"/>
  <c r="N46" i="6"/>
  <c r="J46" i="6"/>
  <c r="N45" i="6"/>
  <c r="O45" i="6" s="1"/>
  <c r="J45" i="6"/>
  <c r="N44" i="6"/>
  <c r="O44" i="6" s="1"/>
  <c r="J44" i="6"/>
  <c r="N43" i="6"/>
  <c r="J43" i="6"/>
  <c r="N42" i="6"/>
  <c r="O42" i="6" s="1"/>
  <c r="J42" i="6"/>
  <c r="N41" i="6"/>
  <c r="S41" i="6" s="1"/>
  <c r="J41" i="6"/>
  <c r="N40" i="6"/>
  <c r="S40" i="6" s="1"/>
  <c r="J40" i="6"/>
  <c r="N39" i="6"/>
  <c r="J39" i="6"/>
  <c r="N38" i="6"/>
  <c r="S38" i="6" s="1"/>
  <c r="J38" i="6"/>
  <c r="N37" i="6"/>
  <c r="O37" i="6" s="1"/>
  <c r="N36" i="6"/>
  <c r="O36" i="6" s="1"/>
  <c r="J36" i="6"/>
  <c r="N35" i="6"/>
  <c r="S35" i="6" s="1"/>
  <c r="J35" i="6"/>
  <c r="N34" i="6"/>
  <c r="S34" i="6" s="1"/>
  <c r="J34" i="6"/>
  <c r="N33" i="6"/>
  <c r="S33" i="6" s="1"/>
  <c r="J33" i="6"/>
  <c r="N32" i="6"/>
  <c r="S32" i="6" s="1"/>
  <c r="N31" i="6"/>
  <c r="O31" i="6" s="1"/>
  <c r="J31" i="6"/>
  <c r="N30" i="6"/>
  <c r="S30" i="6" s="1"/>
  <c r="J30" i="6"/>
  <c r="N29" i="6"/>
  <c r="O29" i="6" s="1"/>
  <c r="J29" i="6"/>
  <c r="N28" i="6"/>
  <c r="S28" i="6" s="1"/>
  <c r="J28" i="6"/>
  <c r="N27" i="6"/>
  <c r="S27" i="6" s="1"/>
  <c r="J27" i="6"/>
  <c r="N26" i="6"/>
  <c r="S26" i="6" s="1"/>
  <c r="J26" i="6"/>
  <c r="N25" i="6"/>
  <c r="S25" i="6" s="1"/>
  <c r="J25" i="6"/>
  <c r="N24" i="6"/>
  <c r="O24" i="6" s="1"/>
  <c r="J24" i="6"/>
  <c r="N23" i="6"/>
  <c r="S23" i="6" s="1"/>
  <c r="J23" i="6"/>
  <c r="N21" i="6"/>
  <c r="S21" i="6" s="1"/>
  <c r="J21" i="6"/>
  <c r="N20" i="6"/>
  <c r="S20" i="6" s="1"/>
  <c r="J20" i="6"/>
  <c r="N19" i="6"/>
  <c r="J19" i="6"/>
  <c r="N18" i="6"/>
  <c r="J18" i="6"/>
  <c r="N17" i="6"/>
  <c r="S17" i="6" s="1"/>
  <c r="J17" i="6"/>
  <c r="N16" i="6"/>
  <c r="S16" i="6" s="1"/>
  <c r="J16" i="6"/>
  <c r="N15" i="6"/>
  <c r="S15" i="6" s="1"/>
  <c r="J15" i="6"/>
  <c r="N14" i="6"/>
  <c r="S14" i="6" s="1"/>
  <c r="J14" i="6"/>
  <c r="N13" i="6"/>
  <c r="S13" i="6" s="1"/>
  <c r="J13" i="6"/>
  <c r="N12" i="6"/>
  <c r="S12" i="6" s="1"/>
  <c r="J12" i="6"/>
  <c r="N11" i="6"/>
  <c r="S11" i="6" s="1"/>
  <c r="J11" i="6"/>
  <c r="N10" i="6"/>
  <c r="S10" i="6" s="1"/>
  <c r="J10" i="6"/>
  <c r="N9" i="6"/>
  <c r="J9" i="6"/>
  <c r="N8" i="6"/>
  <c r="S8" i="6" s="1"/>
  <c r="J8" i="6"/>
  <c r="N7" i="6"/>
  <c r="S7" i="6" s="1"/>
  <c r="J7" i="6"/>
  <c r="N6" i="6"/>
  <c r="S6" i="6" s="1"/>
  <c r="J6" i="6"/>
  <c r="N5" i="6"/>
  <c r="S5" i="6" s="1"/>
  <c r="J5" i="6"/>
  <c r="N4" i="6"/>
  <c r="S4" i="6" s="1"/>
  <c r="J4" i="6"/>
  <c r="N3" i="6"/>
  <c r="S3" i="6" s="1"/>
  <c r="J3" i="6"/>
  <c r="S160" i="6" l="1"/>
  <c r="S146" i="6"/>
  <c r="S102" i="6"/>
  <c r="S142" i="6"/>
  <c r="S150" i="6"/>
  <c r="S164" i="6"/>
  <c r="O144" i="6"/>
  <c r="S144" i="6" s="1"/>
  <c r="O152" i="6"/>
  <c r="S152" i="6" s="1"/>
  <c r="O158" i="6"/>
  <c r="S158" i="6" s="1"/>
  <c r="O166" i="6"/>
  <c r="S166" i="6" s="1"/>
  <c r="O170" i="6"/>
  <c r="S170" i="6" s="1"/>
  <c r="Q9" i="6"/>
  <c r="S9" i="6" s="1"/>
  <c r="Q18" i="6"/>
  <c r="S18" i="6" s="1"/>
  <c r="Q19" i="6"/>
  <c r="S19" i="6" s="1"/>
  <c r="S24" i="6"/>
  <c r="S70" i="6"/>
  <c r="S92" i="6"/>
  <c r="S100" i="6"/>
  <c r="O108" i="6"/>
  <c r="S108" i="6" s="1"/>
  <c r="O110" i="6"/>
  <c r="S110" i="6" s="1"/>
  <c r="O112" i="6"/>
  <c r="S112" i="6" s="1"/>
  <c r="O140" i="6"/>
  <c r="S140" i="6" s="1"/>
  <c r="O148" i="6"/>
  <c r="S148" i="6" s="1"/>
  <c r="O156" i="6"/>
  <c r="S156" i="6" s="1"/>
  <c r="O162" i="6"/>
  <c r="S162" i="6" s="1"/>
  <c r="Q168" i="6"/>
  <c r="S168" i="6" s="1"/>
  <c r="S114" i="6"/>
  <c r="S116" i="6"/>
  <c r="S118" i="6"/>
  <c r="S120" i="6"/>
  <c r="S122" i="6"/>
  <c r="S124" i="6"/>
  <c r="S126" i="6"/>
  <c r="S130" i="6"/>
  <c r="S133" i="6"/>
  <c r="S135" i="6"/>
  <c r="S137" i="6"/>
  <c r="S179" i="6"/>
  <c r="S181" i="6"/>
  <c r="S183" i="6"/>
  <c r="S186" i="6"/>
  <c r="S172" i="6"/>
  <c r="S174" i="6"/>
  <c r="S176" i="6"/>
  <c r="S178" i="6"/>
  <c r="S180" i="6"/>
  <c r="S182" i="6"/>
  <c r="S187" i="6"/>
  <c r="S253" i="6"/>
  <c r="S29" i="6"/>
  <c r="S31" i="6"/>
  <c r="S36" i="6"/>
  <c r="S37" i="6"/>
  <c r="S42" i="6"/>
  <c r="S44" i="6"/>
  <c r="S45" i="6"/>
  <c r="S47" i="6"/>
  <c r="S49" i="6"/>
  <c r="S51" i="6"/>
  <c r="S52" i="6"/>
  <c r="S54" i="6"/>
  <c r="S55" i="6"/>
  <c r="S56" i="6"/>
  <c r="S59" i="6"/>
  <c r="O39" i="6"/>
  <c r="S39" i="6" s="1"/>
  <c r="O43" i="6"/>
  <c r="S43" i="6" s="1"/>
  <c r="O46" i="6"/>
  <c r="S46" i="6" s="1"/>
  <c r="O50" i="6"/>
  <c r="S50" i="6" s="1"/>
  <c r="O53" i="6"/>
  <c r="S53" i="6" s="1"/>
  <c r="O57" i="6"/>
  <c r="S57" i="6" s="1"/>
  <c r="O58" i="6"/>
  <c r="S58" i="6" s="1"/>
  <c r="O60" i="6"/>
  <c r="S60" i="6" s="1"/>
  <c r="S71" i="6"/>
  <c r="S91" i="6"/>
  <c r="S99" i="6"/>
  <c r="S101" i="6"/>
  <c r="S103" i="6"/>
  <c r="S106" i="6"/>
  <c r="S109" i="6"/>
  <c r="S111" i="6"/>
  <c r="S113" i="6"/>
  <c r="S115" i="6"/>
  <c r="S117" i="6"/>
  <c r="S119" i="6"/>
  <c r="S121" i="6"/>
  <c r="S123" i="6"/>
  <c r="S125" i="6"/>
  <c r="S128" i="6"/>
  <c r="S132" i="6"/>
  <c r="S134" i="6"/>
  <c r="S136" i="6"/>
  <c r="S138" i="6"/>
  <c r="S141" i="6"/>
  <c r="S143" i="6"/>
  <c r="S145" i="6"/>
  <c r="S147" i="6"/>
  <c r="S149" i="6"/>
  <c r="S151" i="6"/>
  <c r="S153" i="6"/>
  <c r="S155" i="6"/>
  <c r="Q157" i="6"/>
  <c r="S157" i="6" s="1"/>
  <c r="S159" i="6"/>
  <c r="O163" i="6"/>
  <c r="S163" i="6" s="1"/>
  <c r="S167" i="6"/>
  <c r="S169" i="6"/>
  <c r="S171" i="6"/>
  <c r="S173" i="6"/>
  <c r="S175" i="6"/>
  <c r="S177" i="6"/>
  <c r="S193" i="6"/>
  <c r="S226" i="6"/>
</calcChain>
</file>

<file path=xl/sharedStrings.xml><?xml version="1.0" encoding="utf-8"?>
<sst xmlns="http://schemas.openxmlformats.org/spreadsheetml/2006/main" count="2035" uniqueCount="418">
  <si>
    <t>Sede</t>
  </si>
  <si>
    <t>costo orario</t>
  </si>
  <si>
    <t>ore settim.</t>
  </si>
  <si>
    <t>tot. Settim.</t>
  </si>
  <si>
    <t>Tot ore</t>
  </si>
  <si>
    <t>inail</t>
  </si>
  <si>
    <t>inps</t>
  </si>
  <si>
    <t>irap</t>
  </si>
  <si>
    <t>S. Paolo</t>
  </si>
  <si>
    <t>Medico</t>
  </si>
  <si>
    <t>Dermatologia</t>
  </si>
  <si>
    <t>Boccardi Daniela</t>
  </si>
  <si>
    <t>Ghiozzi Simona</t>
  </si>
  <si>
    <t>Donne Immigr.</t>
  </si>
  <si>
    <t>Gregori Chiara</t>
  </si>
  <si>
    <t>Malattie Infettive</t>
  </si>
  <si>
    <t>Maxillo Facciale</t>
  </si>
  <si>
    <t>Rezzonico Angela</t>
  </si>
  <si>
    <t>Medicina I</t>
  </si>
  <si>
    <t>Uboldi Francesca</t>
  </si>
  <si>
    <t>Medicina II</t>
  </si>
  <si>
    <t>Manfrini Roberto</t>
  </si>
  <si>
    <t>Merlotti Claudia I.</t>
  </si>
  <si>
    <t>Medicina III</t>
  </si>
  <si>
    <t>Lambertenghi D.</t>
  </si>
  <si>
    <t>Molteni Giorgio</t>
  </si>
  <si>
    <t>Gasperini Manuela</t>
  </si>
  <si>
    <t>Boga Elisabetta</t>
  </si>
  <si>
    <t>Dietista</t>
  </si>
  <si>
    <t>De Marco Patrizia</t>
  </si>
  <si>
    <t>Gatti Sonia</t>
  </si>
  <si>
    <t>Tessarollo Valeria</t>
  </si>
  <si>
    <t xml:space="preserve">Neurologia I </t>
  </si>
  <si>
    <t>Rassiga Cecilia</t>
  </si>
  <si>
    <t>Psicologo</t>
  </si>
  <si>
    <t>Oculistica</t>
  </si>
  <si>
    <t>Patelli Fabio</t>
  </si>
  <si>
    <t>Ortopedia</t>
  </si>
  <si>
    <t>Parisi Marco</t>
  </si>
  <si>
    <t>Muratorio Francesco</t>
  </si>
  <si>
    <t>Ostetr.Gin. PMA</t>
  </si>
  <si>
    <t>Pasquale Carla</t>
  </si>
  <si>
    <t>Biologo</t>
  </si>
  <si>
    <t>Garzia Emanuele</t>
  </si>
  <si>
    <t>Macchi Rufina</t>
  </si>
  <si>
    <t xml:space="preserve">Ostetr.Gin. </t>
  </si>
  <si>
    <t>Moneta Monica</t>
  </si>
  <si>
    <t>Pediatria</t>
  </si>
  <si>
    <t>Pneumologia</t>
  </si>
  <si>
    <t>Verga Massimo</t>
  </si>
  <si>
    <t>Psicol. Clinica</t>
  </si>
  <si>
    <t>Mariani Vera Maria</t>
  </si>
  <si>
    <t>Pronto Soccorso</t>
  </si>
  <si>
    <t>Rossignoli Greta</t>
  </si>
  <si>
    <t>Uonpia Barabino</t>
  </si>
  <si>
    <t>Caccamo Chiara</t>
  </si>
  <si>
    <t>Uonpia Ovada</t>
  </si>
  <si>
    <t>Bindelli Daniela</t>
  </si>
  <si>
    <t>Torcellini Federica</t>
  </si>
  <si>
    <t>Androl. Pediatrica</t>
  </si>
  <si>
    <t>Salvioni Michela</t>
  </si>
  <si>
    <t>SIMT</t>
  </si>
  <si>
    <t>Pau M. Paola</t>
  </si>
  <si>
    <t>Ferrari Stefania</t>
  </si>
  <si>
    <t>Abbiati Laura</t>
  </si>
  <si>
    <t>Razzari Cristina</t>
  </si>
  <si>
    <t>Casoli Gloria</t>
  </si>
  <si>
    <t>S. Carlo</t>
  </si>
  <si>
    <t>Corno Fabio</t>
  </si>
  <si>
    <t>Damele Clara Anna Linda</t>
  </si>
  <si>
    <t>Intini Daniela</t>
  </si>
  <si>
    <t>De Simone Paola</t>
  </si>
  <si>
    <t>Maciocco Francesca</t>
  </si>
  <si>
    <t>Fanelli Giovanni</t>
  </si>
  <si>
    <t>UONPIA Buccinasco</t>
  </si>
  <si>
    <t>Caneva Claudia</t>
  </si>
  <si>
    <t>Psicoterapeuta</t>
  </si>
  <si>
    <t>Gatto Annalisa</t>
  </si>
  <si>
    <t>Magnolfi Chiara</t>
  </si>
  <si>
    <t>Spiti Roberta</t>
  </si>
  <si>
    <t>Med Dietologo</t>
  </si>
  <si>
    <t>Tagliabue Veronica</t>
  </si>
  <si>
    <t xml:space="preserve">C. sal asc Donne </t>
  </si>
  <si>
    <t>Lanfranchi Antonella</t>
  </si>
  <si>
    <t>Rancati Emanuela</t>
  </si>
  <si>
    <t>Ceresa Marco</t>
  </si>
  <si>
    <t>Gastroenterologia</t>
  </si>
  <si>
    <t>Sala Barbara</t>
  </si>
  <si>
    <t>Odonto I</t>
  </si>
  <si>
    <t>Bosco Alfonso A.</t>
  </si>
  <si>
    <t>Macri' Alberico</t>
  </si>
  <si>
    <t xml:space="preserve">Angileri Cinzia M. </t>
  </si>
  <si>
    <t>Oncologia</t>
  </si>
  <si>
    <t>Violati Martina</t>
  </si>
  <si>
    <t>Ancona Giuseppe</t>
  </si>
  <si>
    <t>Ufficio Qualità</t>
  </si>
  <si>
    <t>Degnoni Valentina</t>
  </si>
  <si>
    <t>ORL</t>
  </si>
  <si>
    <t>Rovelli Valentina</t>
  </si>
  <si>
    <t>Cure Palliat. Nuove reti sanitarie</t>
  </si>
  <si>
    <t>Maxillo- Facciale pr. Smile House</t>
  </si>
  <si>
    <t>Battista Valeria M.A.</t>
  </si>
  <si>
    <t>Tortora Chiara</t>
  </si>
  <si>
    <t>Capasso Elisa</t>
  </si>
  <si>
    <t>Pellegrinelli Laura</t>
  </si>
  <si>
    <t>Chiavenna Carlo Giuseppe</t>
  </si>
  <si>
    <t>Zappia Laura Bruna</t>
  </si>
  <si>
    <t>Aceti Fulvia</t>
  </si>
  <si>
    <t>LOGOPEDISTA</t>
  </si>
  <si>
    <t>Todaro Piera Emanuela</t>
  </si>
  <si>
    <t>Fontana Ilaria</t>
  </si>
  <si>
    <t>TR 105</t>
  </si>
  <si>
    <t>Aquilino Daniele</t>
  </si>
  <si>
    <t>psicoterapeuta</t>
  </si>
  <si>
    <t>Ciocca Maria Elena</t>
  </si>
  <si>
    <t>Gasparini Aurora</t>
  </si>
  <si>
    <t>D'arrezzo Rosanna</t>
  </si>
  <si>
    <t>Facchetti Barbara</t>
  </si>
  <si>
    <t>Luzzati Donata</t>
  </si>
  <si>
    <t>Iurilli Nicoletta</t>
  </si>
  <si>
    <t>Femiano Maria Rosaria</t>
  </si>
  <si>
    <t>Kahan Marika</t>
  </si>
  <si>
    <t>TR105</t>
  </si>
  <si>
    <t>Cislaghi Eva Maria</t>
  </si>
  <si>
    <t>Costa Palma Elena</t>
  </si>
  <si>
    <t>Novero Sara Roberta</t>
  </si>
  <si>
    <t>Pietrasanta Federica</t>
  </si>
  <si>
    <t>Redaelli Carolina</t>
  </si>
  <si>
    <t>TR 89</t>
  </si>
  <si>
    <t>Morati Cristiano</t>
  </si>
  <si>
    <t>Mian Valeria</t>
  </si>
  <si>
    <t>Quartieri Bollani Marta</t>
  </si>
  <si>
    <t>TR 112</t>
  </si>
  <si>
    <t>Iapichino Elena</t>
  </si>
  <si>
    <t>TR 103</t>
  </si>
  <si>
    <t>Faggioli Raffaella</t>
  </si>
  <si>
    <t>Morè Laura</t>
  </si>
  <si>
    <t>Medico NPI</t>
  </si>
  <si>
    <t>Ierardi Elena</t>
  </si>
  <si>
    <t>Caiati Lorena</t>
  </si>
  <si>
    <t>Silvano Angela</t>
  </si>
  <si>
    <t>Maggiulli Claudia</t>
  </si>
  <si>
    <t>Neurop. Inf.le-CRE pr. ADHD</t>
  </si>
  <si>
    <t>Costantino Ilaria</t>
  </si>
  <si>
    <t>Psicologo-Psicoterapeuta</t>
  </si>
  <si>
    <t>Neurop.Inf.le-CRE pr. ABBATT. LISTE</t>
  </si>
  <si>
    <t>Bernareggi Marta</t>
  </si>
  <si>
    <t>Fasola Anna</t>
  </si>
  <si>
    <t>Beghelli Silvia</t>
  </si>
  <si>
    <t>Palumbo Laura</t>
  </si>
  <si>
    <t>Tonolli Eugenio</t>
  </si>
  <si>
    <t>Bettoni Daniela</t>
  </si>
  <si>
    <t>Emanuelli Francesca</t>
  </si>
  <si>
    <t>Villa Daniela</t>
  </si>
  <si>
    <t>Arte terapeuta</t>
  </si>
  <si>
    <t>Reynders Stefano</t>
  </si>
  <si>
    <t xml:space="preserve"> Psicoterapeuta</t>
  </si>
  <si>
    <t>Camedda Manuela</t>
  </si>
  <si>
    <t xml:space="preserve">Psicologo </t>
  </si>
  <si>
    <t>Piccapietra Monica</t>
  </si>
  <si>
    <t>Caulo Chiara</t>
  </si>
  <si>
    <t>Baronio Federica</t>
  </si>
  <si>
    <t>Notari Giorgia</t>
  </si>
  <si>
    <t>Bianchi Eleonora</t>
  </si>
  <si>
    <t>Corno Federica</t>
  </si>
  <si>
    <t>Ferrari Federico</t>
  </si>
  <si>
    <t>Bonomo Claudia</t>
  </si>
  <si>
    <t>Gualdi Giulia</t>
  </si>
  <si>
    <t>Viscardi Maguy</t>
  </si>
  <si>
    <t>Cattaneo Elisabetta</t>
  </si>
  <si>
    <t>Logopedista</t>
  </si>
  <si>
    <t>Cartelli Paola</t>
  </si>
  <si>
    <t>Rossetti Viviana</t>
  </si>
  <si>
    <t>Chisari Serena</t>
  </si>
  <si>
    <t>Tecnico Neuro e Psicomotricità</t>
  </si>
  <si>
    <t>Colzani Antonella</t>
  </si>
  <si>
    <t>Psicolga</t>
  </si>
  <si>
    <t>Piva Francesca</t>
  </si>
  <si>
    <t>Amico Carla</t>
  </si>
  <si>
    <t>Villagrossi Emanuela</t>
  </si>
  <si>
    <t xml:space="preserve">Psicologa </t>
  </si>
  <si>
    <t xml:space="preserve">Psichiatria 2  </t>
  </si>
  <si>
    <t>De Palma Manuela</t>
  </si>
  <si>
    <t>Marelli Stefano</t>
  </si>
  <si>
    <t>Caterini Francesca</t>
  </si>
  <si>
    <t>Sabatino Francesca</t>
  </si>
  <si>
    <t>Colletti Liliana</t>
  </si>
  <si>
    <t>Ostetricia e Gin</t>
  </si>
  <si>
    <t>D'Amato Barbara</t>
  </si>
  <si>
    <t>Della Grazia Sara</t>
  </si>
  <si>
    <t>ODONTO I</t>
  </si>
  <si>
    <t xml:space="preserve">Medico </t>
  </si>
  <si>
    <t>Macrì Alberico</t>
  </si>
  <si>
    <t>Rozza Roberto</t>
  </si>
  <si>
    <t>Adami Alfredo</t>
  </si>
  <si>
    <t xml:space="preserve">Sabellini Sergio </t>
  </si>
  <si>
    <t>Igien. Den.</t>
  </si>
  <si>
    <t>Pedronetto Paola</t>
  </si>
  <si>
    <t>Ferrando Cesare</t>
  </si>
  <si>
    <t>Damiano Consuelo</t>
  </si>
  <si>
    <t>Balian Araxi</t>
  </si>
  <si>
    <t>Fornaciari Paolo</t>
  </si>
  <si>
    <t>Bendjuia Valeria</t>
  </si>
  <si>
    <t>Bazzini Elena</t>
  </si>
  <si>
    <t>Bottino Andrea</t>
  </si>
  <si>
    <t>Chiesa Alessandro</t>
  </si>
  <si>
    <t>Crosetto Fiorenza</t>
  </si>
  <si>
    <t>Danesi Massimo</t>
  </si>
  <si>
    <t>Fusari Pietro</t>
  </si>
  <si>
    <t>Gelmetti Renato</t>
  </si>
  <si>
    <t xml:space="preserve">Longhi Paolo M. </t>
  </si>
  <si>
    <t>Lops Diego</t>
  </si>
  <si>
    <t>Maccarini Luca</t>
  </si>
  <si>
    <t>Maiolino Andrea</t>
  </si>
  <si>
    <t>Maj Dario</t>
  </si>
  <si>
    <t>Marchesi Alessandro</t>
  </si>
  <si>
    <t>Montinari Andrea</t>
  </si>
  <si>
    <t>Mourad Agha Marua</t>
  </si>
  <si>
    <t>Vagnoni Luca</t>
  </si>
  <si>
    <t>Pinotti Renato</t>
  </si>
  <si>
    <t>Realini Paolo</t>
  </si>
  <si>
    <t>Rossi Alessandro</t>
  </si>
  <si>
    <t>Sanna Valerio</t>
  </si>
  <si>
    <t>Scanferla Massimo</t>
  </si>
  <si>
    <t>Spadaccino Gaetano</t>
  </si>
  <si>
    <t>Storelli Stefano</t>
  </si>
  <si>
    <t>Veltri Alessandro</t>
  </si>
  <si>
    <t>Tagliatesta Luigi</t>
  </si>
  <si>
    <t>Carmina Giovanna</t>
  </si>
  <si>
    <t>Igienista Dentale</t>
  </si>
  <si>
    <t>ODONTO II</t>
  </si>
  <si>
    <t>Pispero Alberto</t>
  </si>
  <si>
    <t>Decani Sem</t>
  </si>
  <si>
    <t>Tarozzi Marco</t>
  </si>
  <si>
    <t>Senna Andrea</t>
  </si>
  <si>
    <t>Franchini Roberto</t>
  </si>
  <si>
    <t>Baruzzi Elisa</t>
  </si>
  <si>
    <t>Nicali Andrea</t>
  </si>
  <si>
    <t>Bellacicca Alberto</t>
  </si>
  <si>
    <t>Caimi Giorgia</t>
  </si>
  <si>
    <t>Fagioli Chiara</t>
  </si>
  <si>
    <t>Lanza Carmela</t>
  </si>
  <si>
    <t>Lombardi Niccolo' G.</t>
  </si>
  <si>
    <t>Pagliari Alberto</t>
  </si>
  <si>
    <t>Pozzi Francesca</t>
  </si>
  <si>
    <t>Arnone Flavio</t>
  </si>
  <si>
    <t>Ranzani Giuseppe</t>
  </si>
  <si>
    <t>Ostetricia e Gin.</t>
  </si>
  <si>
    <t>Prada Arianna</t>
  </si>
  <si>
    <t>Maxillo-facciale</t>
  </si>
  <si>
    <t>Allevi Fabiana</t>
  </si>
  <si>
    <t>Monico sara</t>
  </si>
  <si>
    <t>DAMA</t>
  </si>
  <si>
    <t>Oggioni Clio</t>
  </si>
  <si>
    <t>Zuvadelli Juri</t>
  </si>
  <si>
    <t>Parabiaghi Alberto</t>
  </si>
  <si>
    <t>Biscardi Davide A.</t>
  </si>
  <si>
    <t>Del Negro Silvia M.</t>
  </si>
  <si>
    <t>Psichiatria 52</t>
  </si>
  <si>
    <t>Del Giudice Renata</t>
  </si>
  <si>
    <t>Uonpia - Remo la Valle - MIGRAZIONE G29</t>
  </si>
  <si>
    <t>Galli Federica</t>
  </si>
  <si>
    <t>Psicologa</t>
  </si>
  <si>
    <t>Medico Psichiatra</t>
  </si>
  <si>
    <t>Psicologia Clinica</t>
  </si>
  <si>
    <t>Servizio dietetico e Nutrizione Clinica</t>
  </si>
  <si>
    <t>Gastroenterologia e Epatologia</t>
  </si>
  <si>
    <t>Medicina Protetta</t>
  </si>
  <si>
    <t>Direz. Sanitaria - Trapianti</t>
  </si>
  <si>
    <t>NPI CRE pr. DISABILITA' G32</t>
  </si>
  <si>
    <t>Uva Antonio</t>
  </si>
  <si>
    <t>Mariani Vera</t>
  </si>
  <si>
    <t>Rossetti Elena</t>
  </si>
  <si>
    <t>CRE</t>
  </si>
  <si>
    <t>Toma Nicola</t>
  </si>
  <si>
    <t>NPI Terr. E Psicopat. Età evolut.pr. ABBATT. LISTE</t>
  </si>
  <si>
    <t>NPI Terr. E Psicopat. Età evolut. pr. ABBATT. LISTE</t>
  </si>
  <si>
    <t>NPI Terr. E Psicopat. Età evolut. pr. ADOLESCENTI G31</t>
  </si>
  <si>
    <t>NPI Terr. E Psicopat. Età evolut. via ovada pr. ADOLESCENTI G31</t>
  </si>
  <si>
    <t>NPI Terr. E Psicopat. Età evolut.pr. ADOLESCENTI G31</t>
  </si>
  <si>
    <t>NPI Terr. E Psicopat. Età evolut.Uonpia - Remo la Valle - MIGRAZIONE G29</t>
  </si>
  <si>
    <t>NPI Terr. E Psicopat. Età evolut.Uonpia - Buccinasco- MIGRAZIONE G29</t>
  </si>
  <si>
    <t>NPI Terr. E Psicopat. Età evolut.Uonpia - Remo la Valle - ADOLESCENTI G31</t>
  </si>
  <si>
    <t>NPI Terr. E Psicopat. Età evolut.Uonpia - Val 'Intelvi- ADOLESCENTI G31</t>
  </si>
  <si>
    <t>NPI Terr. E Psicopat. Età evolut.Uonpia - Buccinasco- ADOLESCENTI G31</t>
  </si>
  <si>
    <t>NPI Terr. E Psicopat. Età evolut.Uonpia - Buccinasco - DISABILITA' G32</t>
  </si>
  <si>
    <t>NPI Terr. E Psicopat. Età evolut.Uonpia - Remo la Valle - DISABILITA' G32</t>
  </si>
  <si>
    <t>NPI Terr. E Psicopat. Età evolut.Uonpia - Val d'Intelvi - DISABILITA' G32</t>
  </si>
  <si>
    <t>Borloni Roberto</t>
  </si>
  <si>
    <t>Russo Laura</t>
  </si>
  <si>
    <t>1062/19</t>
  </si>
  <si>
    <t>Necessità Assistenziale</t>
  </si>
  <si>
    <t>MOTIVAZIONE</t>
  </si>
  <si>
    <t>Rinaldo Rocco Francesco</t>
  </si>
  <si>
    <t>Scuderi Luca</t>
  </si>
  <si>
    <t>Dovera Giulia</t>
  </si>
  <si>
    <t>1962/2019</t>
  </si>
  <si>
    <t>2012/2019</t>
  </si>
  <si>
    <t>1968/2019</t>
  </si>
  <si>
    <t>1966/2019</t>
  </si>
  <si>
    <t>2084/2019</t>
  </si>
  <si>
    <t>2002/2019</t>
  </si>
  <si>
    <t>2003/2019</t>
  </si>
  <si>
    <t>2089/2019</t>
  </si>
  <si>
    <t>1976/2019</t>
  </si>
  <si>
    <t>1960/2019</t>
  </si>
  <si>
    <t>1874/2019</t>
  </si>
  <si>
    <t>1759/2019</t>
  </si>
  <si>
    <t>Amato Loretta</t>
  </si>
  <si>
    <t>Endoscopia</t>
  </si>
  <si>
    <t>1941/2019</t>
  </si>
  <si>
    <t>1958/2019</t>
  </si>
  <si>
    <t>1959/2019</t>
  </si>
  <si>
    <t>1911/2019</t>
  </si>
  <si>
    <t>1860/2019</t>
  </si>
  <si>
    <t>1955/2019</t>
  </si>
  <si>
    <t>1890/2019</t>
  </si>
  <si>
    <t>1929/2019</t>
  </si>
  <si>
    <t>Piscopo Kyrie</t>
  </si>
  <si>
    <t>2193/2019</t>
  </si>
  <si>
    <t>2194/2019</t>
  </si>
  <si>
    <t>2011/2019</t>
  </si>
  <si>
    <t>2069/2019</t>
  </si>
  <si>
    <t>2080/2019</t>
  </si>
  <si>
    <t>2079/2019</t>
  </si>
  <si>
    <t>1886/2019</t>
  </si>
  <si>
    <t>1953/2019</t>
  </si>
  <si>
    <t>2007/2019</t>
  </si>
  <si>
    <t>2082/2019</t>
  </si>
  <si>
    <t>1786/2019</t>
  </si>
  <si>
    <t>1870/2019</t>
  </si>
  <si>
    <t>2281/2019</t>
  </si>
  <si>
    <t>2386/2019</t>
  </si>
  <si>
    <t>U.O. di assegnazione</t>
  </si>
  <si>
    <t xml:space="preserve">anno di bilancio </t>
  </si>
  <si>
    <t>enpab enpap-iva</t>
  </si>
  <si>
    <t>2666/2019</t>
  </si>
  <si>
    <t>Meazzini Maria Costanza</t>
  </si>
  <si>
    <t>1025/2020</t>
  </si>
  <si>
    <t>medico</t>
  </si>
  <si>
    <t>328/2020</t>
  </si>
  <si>
    <t>NPIA</t>
  </si>
  <si>
    <t>2484/2019</t>
  </si>
  <si>
    <t>Dolzatelli Stella</t>
  </si>
  <si>
    <t>306/2020</t>
  </si>
  <si>
    <t>Costantino Venera</t>
  </si>
  <si>
    <t>599/2020</t>
  </si>
  <si>
    <t>Biotecnologo</t>
  </si>
  <si>
    <t>Faraci Simona</t>
  </si>
  <si>
    <t>21/04//2020</t>
  </si>
  <si>
    <t>UONPIA Val d'Intelvi</t>
  </si>
  <si>
    <t>Aprile Von Hohenstaufen Puoti Katrine</t>
  </si>
  <si>
    <t>584/2020</t>
  </si>
  <si>
    <t>2666/19-324/2020</t>
  </si>
  <si>
    <t>Cardiologia</t>
  </si>
  <si>
    <t>Ferrante Giulia</t>
  </si>
  <si>
    <t>146/2020</t>
  </si>
  <si>
    <t>Rodocanachi Roidi  Marina Luisa</t>
  </si>
  <si>
    <t>5mese</t>
  </si>
  <si>
    <t>Vannicola Chiara</t>
  </si>
  <si>
    <t>2019/2020</t>
  </si>
  <si>
    <t>1705/2019</t>
  </si>
  <si>
    <t>Gonnella Pietro</t>
  </si>
  <si>
    <t>433/2020</t>
  </si>
  <si>
    <t>Odonto II</t>
  </si>
  <si>
    <t>Cona Andrea</t>
  </si>
  <si>
    <t>322/2020</t>
  </si>
  <si>
    <t>1666/19</t>
  </si>
  <si>
    <t>MEDICO ORTODONZISTA</t>
  </si>
  <si>
    <t>Brega Marco</t>
  </si>
  <si>
    <t>77/2020</t>
  </si>
  <si>
    <t>Di Paolo Viola</t>
  </si>
  <si>
    <t>Cohen Noah</t>
  </si>
  <si>
    <t>76/2020</t>
  </si>
  <si>
    <t>Poli Corinne</t>
  </si>
  <si>
    <t>PSICOLOGO</t>
  </si>
  <si>
    <t>75/2020</t>
  </si>
  <si>
    <t>238/19 - 1177/19-360/2020</t>
  </si>
  <si>
    <t>Iovine Salvo</t>
  </si>
  <si>
    <t>Strada Irene</t>
  </si>
  <si>
    <t xml:space="preserve">NPI Terr. E Psicopat. Età evolut. progetto SAGA </t>
  </si>
  <si>
    <t>583/2020-955/2020</t>
  </si>
  <si>
    <t>583/2020</t>
  </si>
  <si>
    <t>955/2020</t>
  </si>
  <si>
    <t>469/2020-955/2020</t>
  </si>
  <si>
    <t>469/2020</t>
  </si>
  <si>
    <t>31/122020</t>
  </si>
  <si>
    <t>NPI Terr. E Psicopat. Età evolut.Uonpia - Val 'Intelvi-  MIGRAZIONE G29</t>
  </si>
  <si>
    <t>Giannone Ornella</t>
  </si>
  <si>
    <t>2810/19-321/2020-1025/2020</t>
  </si>
  <si>
    <t>2810/19-321/2020</t>
  </si>
  <si>
    <t>01/042020</t>
  </si>
  <si>
    <t>Vigo Beatrice</t>
  </si>
  <si>
    <t>2618/19</t>
  </si>
  <si>
    <t>D'Agostino Armando</t>
  </si>
  <si>
    <t>2633/19</t>
  </si>
  <si>
    <t>Liberi Professionisti - ASST Santi Paolo e Carlo</t>
  </si>
  <si>
    <t>Di Leo Milena</t>
  </si>
  <si>
    <t>D'Amore Fiorella</t>
  </si>
  <si>
    <t>Cena Alberto</t>
  </si>
  <si>
    <t>1073/2020</t>
  </si>
  <si>
    <t>238/19- 555/2019-360/2020-1073/2020</t>
  </si>
  <si>
    <t>238/19 - 1177/19-360/2020-1073/2020</t>
  </si>
  <si>
    <t>238/19 - 1177/19-360/2020-</t>
  </si>
  <si>
    <t>1879/19-360/2020-1073/2020</t>
  </si>
  <si>
    <t>1177/19-360/2020-1073/2020</t>
  </si>
  <si>
    <t>SEDE</t>
  </si>
  <si>
    <t>QUALIFICA</t>
  </si>
  <si>
    <t>DECORRENZA</t>
  </si>
  <si>
    <t>SCADENZA</t>
  </si>
  <si>
    <t>DELIBERA</t>
  </si>
  <si>
    <t>ASSEGNAZIONE</t>
  </si>
  <si>
    <t>NOME COGNOME</t>
  </si>
  <si>
    <t>COMPENSO LORDO</t>
  </si>
  <si>
    <t>TOTALE COMPENSO+ONERI</t>
  </si>
  <si>
    <t>1255/2020</t>
  </si>
  <si>
    <t>1206/2020</t>
  </si>
  <si>
    <t>1066/2019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</si>
</sst>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_-&quot;€ &quot;* #,##0.00_-;&quot;-€ &quot;* #,##0.00_-;_-&quot;€ &quot;* \-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i/>
      <sz val="2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lef"/>
    </font>
    <font>
      <sz val="9"/>
      <name val="Alef"/>
    </font>
    <font>
      <sz val="9"/>
      <color rgb="FFFF0000"/>
      <name val="Alef"/>
    </font>
    <font>
      <sz val="9"/>
      <color rgb="FF000000"/>
      <name val="Alef"/>
    </font>
    <font>
      <sz val="9"/>
      <color theme="1"/>
      <name val="Alef"/>
    </font>
    <font>
      <sz val="9"/>
      <color indexed="8"/>
      <name val="Alef"/>
    </font>
    <font>
      <sz val="9"/>
      <color indexed="16"/>
      <name val="Alef"/>
    </font>
    <font>
      <sz val="9"/>
      <color indexed="8"/>
      <name val="Calibri"/>
      <family val="2"/>
    </font>
    <font>
      <sz val="8"/>
      <name val="Century Gothic"/>
      <family val="2"/>
    </font>
    <font>
      <b/>
      <sz val="9"/>
      <color theme="1"/>
      <name val="Alef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3" fillId="0" borderId="0" applyFill="0" applyBorder="0" applyAlignment="0" applyProtection="0"/>
    <xf numFmtId="41" fontId="1" fillId="0" borderId="0" applyFont="0" applyFill="0" applyBorder="0" applyAlignment="0" applyProtection="0"/>
  </cellStyleXfs>
  <cellXfs count="105">
    <xf numFmtId="0" fontId="0" fillId="0" borderId="0" xfId="0"/>
    <xf numFmtId="0" fontId="5" fillId="4" borderId="1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2" fontId="9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left" vertical="center"/>
    </xf>
    <xf numFmtId="4" fontId="9" fillId="4" borderId="1" xfId="5" applyNumberFormat="1" applyFont="1" applyFill="1" applyBorder="1" applyAlignment="1" applyProtection="1">
      <alignment horizontal="right" vertical="center"/>
    </xf>
    <xf numFmtId="4" fontId="9" fillId="5" borderId="1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2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4" fontId="9" fillId="5" borderId="1" xfId="0" applyNumberFormat="1" applyFont="1" applyFill="1" applyBorder="1" applyAlignment="1">
      <alignment horizontal="left" vertical="center"/>
    </xf>
    <xf numFmtId="14" fontId="9" fillId="8" borderId="1" xfId="0" applyNumberFormat="1" applyFont="1" applyFill="1" applyBorder="1" applyAlignment="1">
      <alignment horizontal="left" vertical="center"/>
    </xf>
    <xf numFmtId="4" fontId="9" fillId="7" borderId="1" xfId="0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/>
    </xf>
    <xf numFmtId="1" fontId="9" fillId="5" borderId="1" xfId="0" applyNumberFormat="1" applyFont="1" applyFill="1" applyBorder="1" applyAlignment="1">
      <alignment horizontal="left" vertical="center"/>
    </xf>
    <xf numFmtId="4" fontId="9" fillId="5" borderId="1" xfId="5" applyNumberFormat="1" applyFont="1" applyFill="1" applyBorder="1" applyAlignment="1" applyProtection="1">
      <alignment horizontal="right" vertical="center"/>
    </xf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left"/>
    </xf>
    <xf numFmtId="0" fontId="4" fillId="4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13" fillId="5" borderId="1" xfId="0" applyFont="1" applyFill="1" applyBorder="1" applyAlignment="1">
      <alignment horizontal="left" vertical="center"/>
    </xf>
    <xf numFmtId="4" fontId="13" fillId="5" borderId="1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4" fontId="8" fillId="5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14" fontId="12" fillId="5" borderId="1" xfId="0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 wrapText="1"/>
    </xf>
    <xf numFmtId="0" fontId="11" fillId="4" borderId="1" xfId="3" applyFont="1" applyFill="1" applyBorder="1" applyAlignment="1">
      <alignment horizontal="left" vertical="center"/>
    </xf>
    <xf numFmtId="4" fontId="11" fillId="4" borderId="1" xfId="3" applyNumberFormat="1" applyFont="1" applyFill="1" applyBorder="1" applyAlignment="1">
      <alignment horizontal="left" vertical="center"/>
    </xf>
    <xf numFmtId="4" fontId="11" fillId="4" borderId="1" xfId="3" applyNumberFormat="1" applyFont="1" applyFill="1" applyBorder="1" applyAlignment="1">
      <alignment horizontal="right" vertical="center"/>
    </xf>
    <xf numFmtId="4" fontId="12" fillId="4" borderId="1" xfId="5" applyNumberFormat="1" applyFont="1" applyFill="1" applyBorder="1" applyAlignment="1" applyProtection="1">
      <alignment horizontal="right" vertical="center"/>
    </xf>
    <xf numFmtId="2" fontId="12" fillId="4" borderId="1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2" fontId="12" fillId="4" borderId="1" xfId="0" applyNumberFormat="1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2" fontId="9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2" fontId="9" fillId="5" borderId="1" xfId="0" applyNumberFormat="1" applyFont="1" applyFill="1" applyBorder="1" applyAlignment="1">
      <alignment horizontal="left" vertical="center"/>
    </xf>
    <xf numFmtId="4" fontId="13" fillId="7" borderId="1" xfId="0" applyNumberFormat="1" applyFont="1" applyFill="1" applyBorder="1" applyAlignment="1">
      <alignment horizontal="right" vertical="center"/>
    </xf>
    <xf numFmtId="4" fontId="9" fillId="5" borderId="1" xfId="1" applyNumberFormat="1" applyFont="1" applyFill="1" applyBorder="1" applyAlignment="1">
      <alignment horizontal="right" vertical="center"/>
    </xf>
    <xf numFmtId="2" fontId="12" fillId="5" borderId="1" xfId="0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left"/>
    </xf>
    <xf numFmtId="4" fontId="9" fillId="7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</cellXfs>
  <cellStyles count="6">
    <cellStyle name="Euro" xfId="4"/>
    <cellStyle name="Migliaia" xfId="1" builtinId="3"/>
    <cellStyle name="Migliaia [0]" xfId="5" builtinId="6"/>
    <cellStyle name="Normale" xfId="0" builtinId="0"/>
    <cellStyle name="Normale 2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C854"/>
  <sheetViews>
    <sheetView tabSelected="1" topLeftCell="C1" zoomScaleNormal="100" workbookViewId="0">
      <selection activeCell="D17" sqref="D17"/>
    </sheetView>
  </sheetViews>
  <sheetFormatPr defaultColWidth="9.140625" defaultRowHeight="12"/>
  <cols>
    <col min="1" max="1" width="11.42578125" style="94" hidden="1" customWidth="1"/>
    <col min="2" max="2" width="31.140625" style="94" hidden="1" customWidth="1"/>
    <col min="3" max="3" width="27.5703125" style="94" bestFit="1" customWidth="1"/>
    <col min="4" max="4" width="15" style="94" bestFit="1" customWidth="1"/>
    <col min="5" max="5" width="7.5703125" style="94" bestFit="1" customWidth="1"/>
    <col min="6" max="6" width="30.7109375" style="94" bestFit="1" customWidth="1"/>
    <col min="7" max="7" width="10.85546875" style="94" hidden="1" customWidth="1"/>
    <col min="8" max="8" width="6.5703125" style="94" hidden="1" customWidth="1"/>
    <col min="9" max="9" width="4" style="94" hidden="1" customWidth="1"/>
    <col min="10" max="10" width="5" style="94" hidden="1" customWidth="1"/>
    <col min="11" max="11" width="9.7109375" style="94" hidden="1" customWidth="1"/>
    <col min="12" max="12" width="12.85546875" style="95" customWidth="1"/>
    <col min="13" max="13" width="11.5703125" style="95" customWidth="1"/>
    <col min="14" max="14" width="10.5703125" style="91" bestFit="1" customWidth="1"/>
    <col min="15" max="15" width="8.85546875" style="91" hidden="1" customWidth="1"/>
    <col min="16" max="16" width="4.28515625" style="91" hidden="1" customWidth="1"/>
    <col min="17" max="17" width="7.85546875" style="91" hidden="1" customWidth="1"/>
    <col min="18" max="18" width="4.140625" style="91" hidden="1" customWidth="1"/>
    <col min="19" max="19" width="16.7109375" style="91" bestFit="1" customWidth="1"/>
    <col min="20" max="20" width="17.7109375" style="92" bestFit="1" customWidth="1"/>
    <col min="21" max="21" width="12.28515625" style="2" bestFit="1" customWidth="1"/>
    <col min="22" max="16384" width="9.140625" style="53"/>
  </cols>
  <sheetData>
    <row r="1" spans="1:28" ht="31.5">
      <c r="A1" s="103" t="s">
        <v>396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3"/>
    </row>
    <row r="2" spans="1:28" s="11" customFormat="1" ht="36">
      <c r="A2" s="5" t="s">
        <v>0</v>
      </c>
      <c r="B2" s="6" t="s">
        <v>333</v>
      </c>
      <c r="C2" s="6" t="s">
        <v>412</v>
      </c>
      <c r="D2" s="7" t="s">
        <v>407</v>
      </c>
      <c r="E2" s="5" t="s">
        <v>406</v>
      </c>
      <c r="F2" s="6" t="s">
        <v>411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334</v>
      </c>
      <c r="L2" s="8" t="s">
        <v>408</v>
      </c>
      <c r="M2" s="8" t="s">
        <v>409</v>
      </c>
      <c r="N2" s="9" t="s">
        <v>413</v>
      </c>
      <c r="O2" s="9" t="s">
        <v>335</v>
      </c>
      <c r="P2" s="9" t="s">
        <v>5</v>
      </c>
      <c r="Q2" s="9" t="s">
        <v>6</v>
      </c>
      <c r="R2" s="9" t="s">
        <v>7</v>
      </c>
      <c r="S2" s="9" t="s">
        <v>414</v>
      </c>
      <c r="T2" s="10" t="s">
        <v>410</v>
      </c>
      <c r="U2" s="10" t="s">
        <v>292</v>
      </c>
    </row>
    <row r="3" spans="1:28" s="11" customFormat="1" ht="24">
      <c r="A3" s="13" t="s">
        <v>8</v>
      </c>
      <c r="B3" s="13" t="s">
        <v>252</v>
      </c>
      <c r="C3" s="23" t="s">
        <v>253</v>
      </c>
      <c r="D3" s="13" t="s">
        <v>9</v>
      </c>
      <c r="E3" s="13" t="s">
        <v>8</v>
      </c>
      <c r="F3" s="13" t="s">
        <v>252</v>
      </c>
      <c r="G3" s="81">
        <v>22</v>
      </c>
      <c r="H3" s="40">
        <v>34</v>
      </c>
      <c r="I3" s="13">
        <v>11</v>
      </c>
      <c r="J3" s="13">
        <f t="shared" ref="J3:J31" si="0">H3*I3</f>
        <v>374</v>
      </c>
      <c r="K3" s="16">
        <v>2020</v>
      </c>
      <c r="L3" s="17">
        <v>43831</v>
      </c>
      <c r="M3" s="17">
        <v>43906</v>
      </c>
      <c r="N3" s="18">
        <f>I3*H3*G3</f>
        <v>8228</v>
      </c>
      <c r="O3" s="20"/>
      <c r="P3" s="96"/>
      <c r="Q3" s="96"/>
      <c r="R3" s="96"/>
      <c r="S3" s="20">
        <f>N3+O3+P3+Q3+R3</f>
        <v>8228</v>
      </c>
      <c r="T3" s="12" t="s">
        <v>336</v>
      </c>
      <c r="U3" s="12" t="s">
        <v>291</v>
      </c>
    </row>
    <row r="4" spans="1:28" s="21" customFormat="1" ht="24">
      <c r="A4" s="13" t="s">
        <v>8</v>
      </c>
      <c r="B4" s="14" t="s">
        <v>10</v>
      </c>
      <c r="C4" s="13" t="s">
        <v>11</v>
      </c>
      <c r="D4" s="13" t="s">
        <v>9</v>
      </c>
      <c r="E4" s="13" t="s">
        <v>8</v>
      </c>
      <c r="F4" s="14" t="s">
        <v>10</v>
      </c>
      <c r="G4" s="15">
        <v>22</v>
      </c>
      <c r="H4" s="13">
        <v>30</v>
      </c>
      <c r="I4" s="13">
        <v>72</v>
      </c>
      <c r="J4" s="13">
        <f t="shared" si="0"/>
        <v>2160</v>
      </c>
      <c r="K4" s="16">
        <v>2020</v>
      </c>
      <c r="L4" s="17">
        <v>43831</v>
      </c>
      <c r="M4" s="17">
        <v>44377</v>
      </c>
      <c r="N4" s="18">
        <f t="shared" ref="N4:N7" si="1">G4*H4*I4</f>
        <v>47520</v>
      </c>
      <c r="O4" s="19"/>
      <c r="P4" s="20"/>
      <c r="Q4" s="20"/>
      <c r="R4" s="20"/>
      <c r="S4" s="19">
        <f>N4+O4+P4+Q4+R4</f>
        <v>47520</v>
      </c>
      <c r="T4" s="12" t="s">
        <v>296</v>
      </c>
      <c r="U4" s="12" t="s">
        <v>291</v>
      </c>
    </row>
    <row r="5" spans="1:28" s="21" customFormat="1" ht="24">
      <c r="A5" s="13" t="s">
        <v>8</v>
      </c>
      <c r="B5" s="13" t="s">
        <v>10</v>
      </c>
      <c r="C5" s="13" t="s">
        <v>12</v>
      </c>
      <c r="D5" s="13" t="s">
        <v>9</v>
      </c>
      <c r="E5" s="13" t="s">
        <v>8</v>
      </c>
      <c r="F5" s="13" t="s">
        <v>10</v>
      </c>
      <c r="G5" s="22">
        <v>22</v>
      </c>
      <c r="H5" s="23">
        <v>3</v>
      </c>
      <c r="I5" s="13">
        <v>72</v>
      </c>
      <c r="J5" s="13">
        <f t="shared" si="0"/>
        <v>216</v>
      </c>
      <c r="K5" s="16">
        <v>2020</v>
      </c>
      <c r="L5" s="17">
        <v>43831</v>
      </c>
      <c r="M5" s="17">
        <v>44377</v>
      </c>
      <c r="N5" s="18">
        <f>G5*H5*I5</f>
        <v>4752</v>
      </c>
      <c r="O5" s="20"/>
      <c r="P5" s="20"/>
      <c r="Q5" s="20"/>
      <c r="R5" s="20"/>
      <c r="S5" s="19">
        <f>N5+O5+P5+Q5+R5</f>
        <v>4752</v>
      </c>
      <c r="T5" s="12" t="s">
        <v>296</v>
      </c>
      <c r="U5" s="12" t="s">
        <v>291</v>
      </c>
    </row>
    <row r="6" spans="1:28" s="21" customFormat="1" ht="24">
      <c r="A6" s="13" t="s">
        <v>8</v>
      </c>
      <c r="B6" s="13" t="s">
        <v>15</v>
      </c>
      <c r="C6" s="13" t="s">
        <v>94</v>
      </c>
      <c r="D6" s="13" t="s">
        <v>9</v>
      </c>
      <c r="E6" s="13" t="s">
        <v>8</v>
      </c>
      <c r="F6" s="13" t="s">
        <v>15</v>
      </c>
      <c r="G6" s="22">
        <v>22</v>
      </c>
      <c r="H6" s="23">
        <v>19</v>
      </c>
      <c r="I6" s="13">
        <v>4</v>
      </c>
      <c r="J6" s="13">
        <f t="shared" si="0"/>
        <v>76</v>
      </c>
      <c r="K6" s="16">
        <v>2020</v>
      </c>
      <c r="L6" s="17">
        <v>43831</v>
      </c>
      <c r="M6" s="17">
        <v>43861</v>
      </c>
      <c r="N6" s="18">
        <f>G6*H6*I6</f>
        <v>1672</v>
      </c>
      <c r="O6" s="20"/>
      <c r="P6" s="20"/>
      <c r="Q6" s="20"/>
      <c r="R6" s="20"/>
      <c r="S6" s="19">
        <f>R6+Q6+P6+O6+N6</f>
        <v>1672</v>
      </c>
      <c r="T6" s="12" t="s">
        <v>297</v>
      </c>
      <c r="U6" s="12" t="s">
        <v>291</v>
      </c>
    </row>
    <row r="7" spans="1:28" s="21" customFormat="1" ht="24">
      <c r="A7" s="13" t="s">
        <v>8</v>
      </c>
      <c r="B7" s="13" t="s">
        <v>13</v>
      </c>
      <c r="C7" s="13" t="s">
        <v>14</v>
      </c>
      <c r="D7" s="13" t="s">
        <v>9</v>
      </c>
      <c r="E7" s="13" t="s">
        <v>8</v>
      </c>
      <c r="F7" s="13" t="s">
        <v>13</v>
      </c>
      <c r="G7" s="15">
        <v>22</v>
      </c>
      <c r="H7" s="13">
        <v>4</v>
      </c>
      <c r="I7" s="13">
        <v>72</v>
      </c>
      <c r="J7" s="13">
        <f t="shared" si="0"/>
        <v>288</v>
      </c>
      <c r="K7" s="16">
        <v>2020</v>
      </c>
      <c r="L7" s="17">
        <v>43831</v>
      </c>
      <c r="M7" s="17">
        <v>44377</v>
      </c>
      <c r="N7" s="18">
        <f t="shared" si="1"/>
        <v>6336</v>
      </c>
      <c r="O7" s="20"/>
      <c r="P7" s="20"/>
      <c r="Q7" s="20"/>
      <c r="R7" s="20"/>
      <c r="S7" s="20">
        <f t="shared" ref="S7:S28" si="2">N7+O7+P7+Q7+R7</f>
        <v>6336</v>
      </c>
      <c r="T7" s="12" t="s">
        <v>298</v>
      </c>
      <c r="U7" s="12" t="s">
        <v>291</v>
      </c>
    </row>
    <row r="8" spans="1:28" s="21" customFormat="1" ht="24">
      <c r="A8" s="13" t="s">
        <v>8</v>
      </c>
      <c r="B8" s="13" t="s">
        <v>16</v>
      </c>
      <c r="C8" s="13" t="s">
        <v>337</v>
      </c>
      <c r="D8" s="13" t="s">
        <v>9</v>
      </c>
      <c r="E8" s="13" t="s">
        <v>8</v>
      </c>
      <c r="F8" s="13" t="s">
        <v>16</v>
      </c>
      <c r="G8" s="15">
        <v>22</v>
      </c>
      <c r="H8" s="13">
        <v>8</v>
      </c>
      <c r="I8" s="13">
        <v>72</v>
      </c>
      <c r="J8" s="13">
        <f t="shared" si="0"/>
        <v>576</v>
      </c>
      <c r="K8" s="16">
        <v>2020</v>
      </c>
      <c r="L8" s="17">
        <v>43831</v>
      </c>
      <c r="M8" s="17">
        <v>44377</v>
      </c>
      <c r="N8" s="18">
        <f>(G8*H8*I8)</f>
        <v>12672</v>
      </c>
      <c r="O8" s="20"/>
      <c r="P8" s="20"/>
      <c r="Q8" s="24"/>
      <c r="R8" s="20"/>
      <c r="S8" s="20">
        <f t="shared" si="2"/>
        <v>12672</v>
      </c>
      <c r="T8" s="12" t="s">
        <v>299</v>
      </c>
      <c r="U8" s="12" t="s">
        <v>291</v>
      </c>
      <c r="V8" s="25"/>
      <c r="W8" s="25"/>
      <c r="X8" s="25"/>
      <c r="Y8" s="26"/>
      <c r="Z8" s="26"/>
      <c r="AA8" s="26"/>
      <c r="AB8" s="26"/>
    </row>
    <row r="9" spans="1:28" s="21" customFormat="1" ht="24">
      <c r="A9" s="13" t="s">
        <v>8</v>
      </c>
      <c r="B9" s="13" t="s">
        <v>16</v>
      </c>
      <c r="C9" s="13" t="s">
        <v>17</v>
      </c>
      <c r="D9" s="13" t="s">
        <v>170</v>
      </c>
      <c r="E9" s="13" t="s">
        <v>8</v>
      </c>
      <c r="F9" s="13" t="s">
        <v>16</v>
      </c>
      <c r="G9" s="15">
        <v>18</v>
      </c>
      <c r="H9" s="13">
        <v>8</v>
      </c>
      <c r="I9" s="13">
        <v>72</v>
      </c>
      <c r="J9" s="13">
        <f t="shared" si="0"/>
        <v>576</v>
      </c>
      <c r="K9" s="16">
        <v>2020</v>
      </c>
      <c r="L9" s="17">
        <v>43831</v>
      </c>
      <c r="M9" s="17">
        <v>44377</v>
      </c>
      <c r="N9" s="18">
        <f>(G9*H9*I9)</f>
        <v>10368</v>
      </c>
      <c r="O9" s="20"/>
      <c r="P9" s="20"/>
      <c r="Q9" s="24">
        <f>N9*4%</f>
        <v>414.72</v>
      </c>
      <c r="R9" s="20"/>
      <c r="S9" s="20">
        <f t="shared" si="2"/>
        <v>10782.72</v>
      </c>
      <c r="T9" s="12" t="s">
        <v>299</v>
      </c>
      <c r="U9" s="12" t="s">
        <v>291</v>
      </c>
      <c r="V9" s="25"/>
      <c r="W9" s="25"/>
      <c r="X9" s="25"/>
      <c r="Y9" s="26"/>
      <c r="Z9" s="27"/>
      <c r="AA9" s="26"/>
      <c r="AB9" s="26"/>
    </row>
    <row r="10" spans="1:28" s="21" customFormat="1" ht="24">
      <c r="A10" s="13" t="s">
        <v>8</v>
      </c>
      <c r="B10" s="13" t="s">
        <v>18</v>
      </c>
      <c r="C10" s="13" t="s">
        <v>19</v>
      </c>
      <c r="D10" s="13" t="s">
        <v>9</v>
      </c>
      <c r="E10" s="13" t="s">
        <v>8</v>
      </c>
      <c r="F10" s="13" t="s">
        <v>18</v>
      </c>
      <c r="G10" s="15">
        <v>22</v>
      </c>
      <c r="H10" s="13">
        <v>4</v>
      </c>
      <c r="I10" s="13">
        <v>72</v>
      </c>
      <c r="J10" s="13">
        <f t="shared" si="0"/>
        <v>288</v>
      </c>
      <c r="K10" s="16">
        <v>2020</v>
      </c>
      <c r="L10" s="17">
        <v>43831</v>
      </c>
      <c r="M10" s="17">
        <v>44377</v>
      </c>
      <c r="N10" s="18">
        <f t="shared" ref="N10:N13" si="3">G10*H10*I10</f>
        <v>6336</v>
      </c>
      <c r="O10" s="20"/>
      <c r="P10" s="20"/>
      <c r="Q10" s="20"/>
      <c r="R10" s="20"/>
      <c r="S10" s="20">
        <f t="shared" si="2"/>
        <v>6336</v>
      </c>
      <c r="T10" s="12" t="s">
        <v>300</v>
      </c>
      <c r="U10" s="12" t="s">
        <v>291</v>
      </c>
      <c r="V10" s="25"/>
      <c r="W10" s="25"/>
      <c r="X10" s="25"/>
      <c r="Y10" s="26"/>
      <c r="Z10" s="27"/>
      <c r="AA10" s="26"/>
      <c r="AB10" s="26"/>
    </row>
    <row r="11" spans="1:28" s="28" customFormat="1" ht="24">
      <c r="A11" s="13" t="s">
        <v>8</v>
      </c>
      <c r="B11" s="13" t="s">
        <v>20</v>
      </c>
      <c r="C11" s="13" t="s">
        <v>21</v>
      </c>
      <c r="D11" s="13" t="s">
        <v>9</v>
      </c>
      <c r="E11" s="13" t="s">
        <v>8</v>
      </c>
      <c r="F11" s="13" t="s">
        <v>20</v>
      </c>
      <c r="G11" s="15">
        <v>22</v>
      </c>
      <c r="H11" s="13">
        <v>15</v>
      </c>
      <c r="I11" s="13">
        <v>72</v>
      </c>
      <c r="J11" s="13">
        <f t="shared" si="0"/>
        <v>1080</v>
      </c>
      <c r="K11" s="16">
        <v>2020</v>
      </c>
      <c r="L11" s="17">
        <v>43831</v>
      </c>
      <c r="M11" s="17">
        <v>44377</v>
      </c>
      <c r="N11" s="18">
        <f t="shared" si="3"/>
        <v>23760</v>
      </c>
      <c r="O11" s="20"/>
      <c r="P11" s="20"/>
      <c r="Q11" s="20"/>
      <c r="R11" s="20"/>
      <c r="S11" s="20">
        <f t="shared" si="2"/>
        <v>23760</v>
      </c>
      <c r="T11" s="12" t="s">
        <v>301</v>
      </c>
      <c r="U11" s="12" t="s">
        <v>291</v>
      </c>
      <c r="V11" s="25"/>
      <c r="W11" s="25"/>
      <c r="X11" s="25"/>
      <c r="Y11" s="26"/>
      <c r="Z11" s="26"/>
      <c r="AA11" s="26"/>
      <c r="AB11" s="26"/>
    </row>
    <row r="12" spans="1:28" s="28" customFormat="1" ht="24">
      <c r="A12" s="13" t="s">
        <v>8</v>
      </c>
      <c r="B12" s="13" t="s">
        <v>20</v>
      </c>
      <c r="C12" s="13" t="s">
        <v>22</v>
      </c>
      <c r="D12" s="13" t="s">
        <v>9</v>
      </c>
      <c r="E12" s="13" t="s">
        <v>8</v>
      </c>
      <c r="F12" s="13" t="s">
        <v>20</v>
      </c>
      <c r="G12" s="15">
        <v>22</v>
      </c>
      <c r="H12" s="13">
        <v>16</v>
      </c>
      <c r="I12" s="13">
        <v>72</v>
      </c>
      <c r="J12" s="13">
        <f t="shared" si="0"/>
        <v>1152</v>
      </c>
      <c r="K12" s="16">
        <v>2020</v>
      </c>
      <c r="L12" s="17">
        <v>43831</v>
      </c>
      <c r="M12" s="17">
        <v>44377</v>
      </c>
      <c r="N12" s="18">
        <f t="shared" si="3"/>
        <v>25344</v>
      </c>
      <c r="O12" s="20"/>
      <c r="P12" s="20"/>
      <c r="Q12" s="20"/>
      <c r="R12" s="20"/>
      <c r="S12" s="20">
        <f t="shared" si="2"/>
        <v>25344</v>
      </c>
      <c r="T12" s="12" t="s">
        <v>301</v>
      </c>
      <c r="U12" s="12" t="s">
        <v>291</v>
      </c>
      <c r="V12" s="25"/>
      <c r="W12" s="25"/>
      <c r="X12" s="25"/>
      <c r="Y12" s="26"/>
      <c r="Z12" s="26"/>
      <c r="AA12" s="26"/>
      <c r="AB12" s="26"/>
    </row>
    <row r="13" spans="1:28" s="28" customFormat="1" ht="24">
      <c r="A13" s="13" t="s">
        <v>8</v>
      </c>
      <c r="B13" s="13" t="s">
        <v>23</v>
      </c>
      <c r="C13" s="13" t="s">
        <v>24</v>
      </c>
      <c r="D13" s="13" t="s">
        <v>9</v>
      </c>
      <c r="E13" s="13" t="s">
        <v>8</v>
      </c>
      <c r="F13" s="13" t="s">
        <v>23</v>
      </c>
      <c r="G13" s="15">
        <v>22</v>
      </c>
      <c r="H13" s="13">
        <v>30</v>
      </c>
      <c r="I13" s="13">
        <v>72</v>
      </c>
      <c r="J13" s="13">
        <f t="shared" si="0"/>
        <v>2160</v>
      </c>
      <c r="K13" s="16">
        <v>2020</v>
      </c>
      <c r="L13" s="17">
        <v>43831</v>
      </c>
      <c r="M13" s="17">
        <v>44377</v>
      </c>
      <c r="N13" s="18">
        <f t="shared" si="3"/>
        <v>47520</v>
      </c>
      <c r="O13" s="20"/>
      <c r="P13" s="20"/>
      <c r="Q13" s="20"/>
      <c r="R13" s="20"/>
      <c r="S13" s="20">
        <f t="shared" si="2"/>
        <v>47520</v>
      </c>
      <c r="T13" s="12" t="s">
        <v>302</v>
      </c>
      <c r="U13" s="12" t="s">
        <v>291</v>
      </c>
    </row>
    <row r="14" spans="1:28" s="28" customFormat="1" ht="24">
      <c r="A14" s="13" t="s">
        <v>8</v>
      </c>
      <c r="B14" s="13" t="s">
        <v>23</v>
      </c>
      <c r="C14" s="13" t="s">
        <v>25</v>
      </c>
      <c r="D14" s="13" t="s">
        <v>9</v>
      </c>
      <c r="E14" s="13" t="s">
        <v>8</v>
      </c>
      <c r="F14" s="13" t="s">
        <v>23</v>
      </c>
      <c r="G14" s="15">
        <v>22</v>
      </c>
      <c r="H14" s="13">
        <v>34</v>
      </c>
      <c r="I14" s="13">
        <v>72</v>
      </c>
      <c r="J14" s="13">
        <f t="shared" si="0"/>
        <v>2448</v>
      </c>
      <c r="K14" s="16">
        <v>2020</v>
      </c>
      <c r="L14" s="17">
        <v>43831</v>
      </c>
      <c r="M14" s="17">
        <v>44377</v>
      </c>
      <c r="N14" s="18">
        <f>I14*H14*G14</f>
        <v>53856</v>
      </c>
      <c r="O14" s="20"/>
      <c r="P14" s="20"/>
      <c r="Q14" s="20"/>
      <c r="R14" s="20"/>
      <c r="S14" s="20">
        <f t="shared" si="2"/>
        <v>53856</v>
      </c>
      <c r="T14" s="12" t="s">
        <v>303</v>
      </c>
      <c r="U14" s="12" t="s">
        <v>291</v>
      </c>
    </row>
    <row r="15" spans="1:28" s="21" customFormat="1" ht="24">
      <c r="A15" s="13" t="s">
        <v>8</v>
      </c>
      <c r="B15" s="13" t="s">
        <v>267</v>
      </c>
      <c r="C15" s="13" t="s">
        <v>26</v>
      </c>
      <c r="D15" s="13" t="s">
        <v>9</v>
      </c>
      <c r="E15" s="13" t="s">
        <v>8</v>
      </c>
      <c r="F15" s="13" t="s">
        <v>267</v>
      </c>
      <c r="G15" s="15">
        <v>22</v>
      </c>
      <c r="H15" s="13">
        <v>34</v>
      </c>
      <c r="I15" s="13">
        <v>72</v>
      </c>
      <c r="J15" s="13">
        <f t="shared" si="0"/>
        <v>2448</v>
      </c>
      <c r="K15" s="16">
        <v>2020</v>
      </c>
      <c r="L15" s="17">
        <v>43831</v>
      </c>
      <c r="M15" s="17">
        <v>44377</v>
      </c>
      <c r="N15" s="18">
        <f t="shared" ref="N15:N31" si="4">G15*H15*I15</f>
        <v>53856</v>
      </c>
      <c r="O15" s="20"/>
      <c r="P15" s="20"/>
      <c r="Q15" s="20"/>
      <c r="R15" s="20"/>
      <c r="S15" s="20">
        <f t="shared" si="2"/>
        <v>53856</v>
      </c>
      <c r="T15" s="12" t="s">
        <v>304</v>
      </c>
      <c r="U15" s="12" t="s">
        <v>291</v>
      </c>
    </row>
    <row r="16" spans="1:28" s="21" customFormat="1" ht="24">
      <c r="A16" s="13" t="s">
        <v>8</v>
      </c>
      <c r="B16" s="13" t="s">
        <v>266</v>
      </c>
      <c r="C16" s="13" t="s">
        <v>27</v>
      </c>
      <c r="D16" s="13" t="s">
        <v>9</v>
      </c>
      <c r="E16" s="13" t="s">
        <v>8</v>
      </c>
      <c r="F16" s="13" t="s">
        <v>266</v>
      </c>
      <c r="G16" s="15">
        <v>22</v>
      </c>
      <c r="H16" s="13">
        <v>18</v>
      </c>
      <c r="I16" s="13">
        <v>72</v>
      </c>
      <c r="J16" s="13">
        <f t="shared" si="0"/>
        <v>1296</v>
      </c>
      <c r="K16" s="16">
        <v>2020</v>
      </c>
      <c r="L16" s="17">
        <v>43831</v>
      </c>
      <c r="M16" s="17">
        <v>44377</v>
      </c>
      <c r="N16" s="18">
        <f t="shared" si="4"/>
        <v>28512</v>
      </c>
      <c r="O16" s="20"/>
      <c r="P16" s="20"/>
      <c r="Q16" s="20"/>
      <c r="R16" s="20"/>
      <c r="S16" s="20">
        <f t="shared" si="2"/>
        <v>28512</v>
      </c>
      <c r="T16" s="12" t="s">
        <v>305</v>
      </c>
      <c r="U16" s="12" t="s">
        <v>291</v>
      </c>
    </row>
    <row r="17" spans="1:21" s="21" customFormat="1" ht="24">
      <c r="A17" s="13" t="s">
        <v>8</v>
      </c>
      <c r="B17" s="13" t="s">
        <v>266</v>
      </c>
      <c r="C17" s="13" t="s">
        <v>27</v>
      </c>
      <c r="D17" s="13" t="s">
        <v>9</v>
      </c>
      <c r="E17" s="13" t="s">
        <v>8</v>
      </c>
      <c r="F17" s="13" t="s">
        <v>266</v>
      </c>
      <c r="G17" s="15">
        <v>22</v>
      </c>
      <c r="H17" s="13">
        <v>10</v>
      </c>
      <c r="I17" s="13">
        <v>60</v>
      </c>
      <c r="J17" s="13">
        <f t="shared" si="0"/>
        <v>600</v>
      </c>
      <c r="K17" s="16">
        <v>2020</v>
      </c>
      <c r="L17" s="17">
        <v>43922</v>
      </c>
      <c r="M17" s="17">
        <v>44377</v>
      </c>
      <c r="N17" s="18">
        <f t="shared" si="4"/>
        <v>13200</v>
      </c>
      <c r="O17" s="20"/>
      <c r="P17" s="20"/>
      <c r="Q17" s="20"/>
      <c r="R17" s="20"/>
      <c r="S17" s="20">
        <f t="shared" si="2"/>
        <v>13200</v>
      </c>
      <c r="T17" s="12" t="s">
        <v>338</v>
      </c>
      <c r="U17" s="12" t="s">
        <v>291</v>
      </c>
    </row>
    <row r="18" spans="1:21" s="21" customFormat="1" ht="24">
      <c r="A18" s="13" t="s">
        <v>8</v>
      </c>
      <c r="B18" s="14" t="s">
        <v>265</v>
      </c>
      <c r="C18" s="13" t="s">
        <v>29</v>
      </c>
      <c r="D18" s="13" t="s">
        <v>28</v>
      </c>
      <c r="E18" s="13" t="s">
        <v>8</v>
      </c>
      <c r="F18" s="14" t="s">
        <v>265</v>
      </c>
      <c r="G18" s="15">
        <v>18</v>
      </c>
      <c r="H18" s="13">
        <v>30</v>
      </c>
      <c r="I18" s="13">
        <v>72</v>
      </c>
      <c r="J18" s="13">
        <f t="shared" si="0"/>
        <v>2160</v>
      </c>
      <c r="K18" s="16">
        <v>2020</v>
      </c>
      <c r="L18" s="17">
        <v>43831</v>
      </c>
      <c r="M18" s="17">
        <v>44377</v>
      </c>
      <c r="N18" s="18">
        <f t="shared" si="4"/>
        <v>38880</v>
      </c>
      <c r="O18" s="20"/>
      <c r="P18" s="20"/>
      <c r="Q18" s="20">
        <f>N18*4%</f>
        <v>1555.2</v>
      </c>
      <c r="R18" s="20"/>
      <c r="S18" s="20">
        <f t="shared" si="2"/>
        <v>40435.199999999997</v>
      </c>
      <c r="T18" s="12" t="s">
        <v>306</v>
      </c>
      <c r="U18" s="12" t="s">
        <v>291</v>
      </c>
    </row>
    <row r="19" spans="1:21" s="21" customFormat="1" ht="24">
      <c r="A19" s="13" t="s">
        <v>8</v>
      </c>
      <c r="B19" s="14" t="s">
        <v>265</v>
      </c>
      <c r="C19" s="13" t="s">
        <v>30</v>
      </c>
      <c r="D19" s="13" t="s">
        <v>28</v>
      </c>
      <c r="E19" s="13" t="s">
        <v>8</v>
      </c>
      <c r="F19" s="14" t="s">
        <v>265</v>
      </c>
      <c r="G19" s="15">
        <v>18</v>
      </c>
      <c r="H19" s="13">
        <v>30</v>
      </c>
      <c r="I19" s="13">
        <v>72</v>
      </c>
      <c r="J19" s="13">
        <f t="shared" si="0"/>
        <v>2160</v>
      </c>
      <c r="K19" s="16">
        <v>2020</v>
      </c>
      <c r="L19" s="17">
        <v>43831</v>
      </c>
      <c r="M19" s="17">
        <v>44377</v>
      </c>
      <c r="N19" s="18">
        <f t="shared" si="4"/>
        <v>38880</v>
      </c>
      <c r="O19" s="20"/>
      <c r="P19" s="20"/>
      <c r="Q19" s="20">
        <f>N19*4%</f>
        <v>1555.2</v>
      </c>
      <c r="R19" s="20"/>
      <c r="S19" s="20">
        <f t="shared" si="2"/>
        <v>40435.199999999997</v>
      </c>
      <c r="T19" s="12" t="s">
        <v>306</v>
      </c>
      <c r="U19" s="12" t="s">
        <v>291</v>
      </c>
    </row>
    <row r="20" spans="1:21" s="28" customFormat="1" ht="24">
      <c r="A20" s="13" t="s">
        <v>8</v>
      </c>
      <c r="B20" s="13" t="s">
        <v>265</v>
      </c>
      <c r="C20" s="13" t="s">
        <v>22</v>
      </c>
      <c r="D20" s="13" t="s">
        <v>9</v>
      </c>
      <c r="E20" s="13" t="s">
        <v>8</v>
      </c>
      <c r="F20" s="13" t="s">
        <v>265</v>
      </c>
      <c r="G20" s="15">
        <v>22</v>
      </c>
      <c r="H20" s="13">
        <v>12</v>
      </c>
      <c r="I20" s="13">
        <v>72</v>
      </c>
      <c r="J20" s="13">
        <f t="shared" si="0"/>
        <v>864</v>
      </c>
      <c r="K20" s="16">
        <v>2020</v>
      </c>
      <c r="L20" s="17">
        <v>43831</v>
      </c>
      <c r="M20" s="17">
        <v>44377</v>
      </c>
      <c r="N20" s="18">
        <f t="shared" si="4"/>
        <v>19008</v>
      </c>
      <c r="O20" s="20"/>
      <c r="P20" s="20"/>
      <c r="Q20" s="20"/>
      <c r="R20" s="20"/>
      <c r="S20" s="20">
        <f t="shared" si="2"/>
        <v>19008</v>
      </c>
      <c r="T20" s="12" t="s">
        <v>307</v>
      </c>
      <c r="U20" s="12" t="s">
        <v>291</v>
      </c>
    </row>
    <row r="21" spans="1:21" s="28" customFormat="1" ht="24">
      <c r="A21" s="13" t="s">
        <v>8</v>
      </c>
      <c r="B21" s="13" t="s">
        <v>309</v>
      </c>
      <c r="C21" s="13" t="s">
        <v>308</v>
      </c>
      <c r="D21" s="13" t="s">
        <v>9</v>
      </c>
      <c r="E21" s="13" t="s">
        <v>8</v>
      </c>
      <c r="F21" s="13" t="s">
        <v>309</v>
      </c>
      <c r="G21" s="15">
        <v>22</v>
      </c>
      <c r="H21" s="13">
        <v>34</v>
      </c>
      <c r="I21" s="13">
        <v>14</v>
      </c>
      <c r="J21" s="13">
        <f t="shared" si="0"/>
        <v>476</v>
      </c>
      <c r="K21" s="16">
        <v>2020</v>
      </c>
      <c r="L21" s="17">
        <v>43831</v>
      </c>
      <c r="M21" s="17">
        <v>44377</v>
      </c>
      <c r="N21" s="18">
        <f t="shared" si="4"/>
        <v>10472</v>
      </c>
      <c r="O21" s="20"/>
      <c r="P21" s="20"/>
      <c r="Q21" s="20"/>
      <c r="R21" s="20"/>
      <c r="S21" s="20">
        <f t="shared" si="2"/>
        <v>10472</v>
      </c>
      <c r="T21" s="12" t="s">
        <v>310</v>
      </c>
      <c r="U21" s="12" t="s">
        <v>291</v>
      </c>
    </row>
    <row r="22" spans="1:21" s="28" customFormat="1" ht="24">
      <c r="A22" s="13" t="s">
        <v>8</v>
      </c>
      <c r="B22" s="13" t="s">
        <v>309</v>
      </c>
      <c r="C22" s="13" t="s">
        <v>397</v>
      </c>
      <c r="D22" s="13" t="s">
        <v>9</v>
      </c>
      <c r="E22" s="13" t="s">
        <v>8</v>
      </c>
      <c r="F22" s="13" t="s">
        <v>309</v>
      </c>
      <c r="G22" s="15">
        <v>22</v>
      </c>
      <c r="H22" s="13">
        <v>34</v>
      </c>
      <c r="I22" s="13">
        <v>51</v>
      </c>
      <c r="J22" s="13">
        <f t="shared" ref="J22" si="5">H22*I22</f>
        <v>1734</v>
      </c>
      <c r="K22" s="16">
        <v>2020</v>
      </c>
      <c r="L22" s="17">
        <v>43990</v>
      </c>
      <c r="M22" s="17">
        <v>44377</v>
      </c>
      <c r="N22" s="18">
        <f t="shared" ref="N22" si="6">G22*H22*I22</f>
        <v>38148</v>
      </c>
      <c r="O22" s="20"/>
      <c r="P22" s="20"/>
      <c r="Q22" s="20"/>
      <c r="R22" s="20"/>
      <c r="S22" s="20">
        <f t="shared" ref="S22" si="7">N22+O22+P22+Q22+R22</f>
        <v>38148</v>
      </c>
      <c r="T22" s="12" t="s">
        <v>415</v>
      </c>
      <c r="U22" s="12" t="s">
        <v>291</v>
      </c>
    </row>
    <row r="23" spans="1:21" s="28" customFormat="1" ht="24">
      <c r="A23" s="13" t="s">
        <v>8</v>
      </c>
      <c r="B23" s="13" t="s">
        <v>273</v>
      </c>
      <c r="C23" s="13" t="s">
        <v>31</v>
      </c>
      <c r="D23" s="13" t="s">
        <v>339</v>
      </c>
      <c r="E23" s="13" t="s">
        <v>8</v>
      </c>
      <c r="F23" s="13" t="s">
        <v>273</v>
      </c>
      <c r="G23" s="15">
        <v>22</v>
      </c>
      <c r="H23" s="13">
        <v>10</v>
      </c>
      <c r="I23" s="13">
        <v>72</v>
      </c>
      <c r="J23" s="13">
        <f t="shared" si="0"/>
        <v>720</v>
      </c>
      <c r="K23" s="16">
        <v>2020</v>
      </c>
      <c r="L23" s="17">
        <v>43831</v>
      </c>
      <c r="M23" s="17">
        <v>44377</v>
      </c>
      <c r="N23" s="18">
        <f t="shared" si="4"/>
        <v>15840</v>
      </c>
      <c r="O23" s="20"/>
      <c r="P23" s="20"/>
      <c r="Q23" s="20"/>
      <c r="R23" s="20"/>
      <c r="S23" s="20">
        <f t="shared" si="2"/>
        <v>15840</v>
      </c>
      <c r="T23" s="12" t="s">
        <v>311</v>
      </c>
      <c r="U23" s="12" t="s">
        <v>291</v>
      </c>
    </row>
    <row r="24" spans="1:21" s="28" customFormat="1" ht="24">
      <c r="A24" s="13" t="s">
        <v>8</v>
      </c>
      <c r="B24" s="13" t="s">
        <v>32</v>
      </c>
      <c r="C24" s="13" t="s">
        <v>33</v>
      </c>
      <c r="D24" s="13" t="s">
        <v>34</v>
      </c>
      <c r="E24" s="13" t="s">
        <v>8</v>
      </c>
      <c r="F24" s="13" t="s">
        <v>32</v>
      </c>
      <c r="G24" s="15">
        <v>20</v>
      </c>
      <c r="H24" s="13">
        <v>20</v>
      </c>
      <c r="I24" s="13">
        <v>18</v>
      </c>
      <c r="J24" s="13">
        <f t="shared" si="0"/>
        <v>360</v>
      </c>
      <c r="K24" s="16">
        <v>2020</v>
      </c>
      <c r="L24" s="17">
        <v>43831</v>
      </c>
      <c r="M24" s="17">
        <v>43965</v>
      </c>
      <c r="N24" s="18">
        <f t="shared" si="4"/>
        <v>7200</v>
      </c>
      <c r="O24" s="20">
        <f>N24*2%</f>
        <v>144</v>
      </c>
      <c r="P24" s="20"/>
      <c r="Q24" s="20"/>
      <c r="R24" s="20"/>
      <c r="S24" s="20">
        <f t="shared" si="2"/>
        <v>7344</v>
      </c>
      <c r="T24" s="12" t="s">
        <v>312</v>
      </c>
      <c r="U24" s="12" t="s">
        <v>291</v>
      </c>
    </row>
    <row r="25" spans="1:21" s="21" customFormat="1" ht="24">
      <c r="A25" s="13" t="s">
        <v>8</v>
      </c>
      <c r="B25" s="13" t="s">
        <v>35</v>
      </c>
      <c r="C25" s="13" t="s">
        <v>36</v>
      </c>
      <c r="D25" s="13" t="s">
        <v>9</v>
      </c>
      <c r="E25" s="13" t="s">
        <v>8</v>
      </c>
      <c r="F25" s="13" t="s">
        <v>35</v>
      </c>
      <c r="G25" s="15">
        <v>22</v>
      </c>
      <c r="H25" s="29">
        <v>20</v>
      </c>
      <c r="I25" s="13">
        <v>72</v>
      </c>
      <c r="J25" s="13">
        <f t="shared" si="0"/>
        <v>1440</v>
      </c>
      <c r="K25" s="16">
        <v>2020</v>
      </c>
      <c r="L25" s="17">
        <v>43831</v>
      </c>
      <c r="M25" s="17">
        <v>44377</v>
      </c>
      <c r="N25" s="18">
        <f t="shared" si="4"/>
        <v>31680</v>
      </c>
      <c r="O25" s="20"/>
      <c r="P25" s="20"/>
      <c r="Q25" s="20"/>
      <c r="R25" s="20"/>
      <c r="S25" s="20">
        <f t="shared" si="2"/>
        <v>31680</v>
      </c>
      <c r="T25" s="12" t="s">
        <v>299</v>
      </c>
      <c r="U25" s="12" t="s">
        <v>291</v>
      </c>
    </row>
    <row r="26" spans="1:21" s="21" customFormat="1" ht="24">
      <c r="A26" s="13" t="s">
        <v>8</v>
      </c>
      <c r="B26" s="14" t="s">
        <v>92</v>
      </c>
      <c r="C26" s="14" t="s">
        <v>93</v>
      </c>
      <c r="D26" s="39" t="s">
        <v>9</v>
      </c>
      <c r="E26" s="13" t="s">
        <v>8</v>
      </c>
      <c r="F26" s="14" t="s">
        <v>92</v>
      </c>
      <c r="G26" s="15">
        <v>22</v>
      </c>
      <c r="H26" s="29">
        <v>34</v>
      </c>
      <c r="I26" s="13">
        <v>2</v>
      </c>
      <c r="J26" s="13">
        <f t="shared" si="0"/>
        <v>68</v>
      </c>
      <c r="K26" s="16">
        <v>2020</v>
      </c>
      <c r="L26" s="17">
        <v>43831</v>
      </c>
      <c r="M26" s="17">
        <v>43845</v>
      </c>
      <c r="N26" s="18">
        <f t="shared" si="4"/>
        <v>1496</v>
      </c>
      <c r="O26" s="20"/>
      <c r="P26" s="20"/>
      <c r="Q26" s="20"/>
      <c r="R26" s="20"/>
      <c r="S26" s="20">
        <f t="shared" si="2"/>
        <v>1496</v>
      </c>
      <c r="T26" s="12" t="s">
        <v>313</v>
      </c>
      <c r="U26" s="12" t="s">
        <v>291</v>
      </c>
    </row>
    <row r="27" spans="1:21" s="21" customFormat="1" ht="24">
      <c r="A27" s="13" t="s">
        <v>8</v>
      </c>
      <c r="B27" s="13" t="s">
        <v>37</v>
      </c>
      <c r="C27" s="13" t="s">
        <v>38</v>
      </c>
      <c r="D27" s="13" t="s">
        <v>9</v>
      </c>
      <c r="E27" s="13" t="s">
        <v>8</v>
      </c>
      <c r="F27" s="13" t="s">
        <v>37</v>
      </c>
      <c r="G27" s="15">
        <v>22</v>
      </c>
      <c r="H27" s="29">
        <v>34</v>
      </c>
      <c r="I27" s="13">
        <v>72</v>
      </c>
      <c r="J27" s="13">
        <f t="shared" si="0"/>
        <v>2448</v>
      </c>
      <c r="K27" s="16">
        <v>2020</v>
      </c>
      <c r="L27" s="17">
        <v>43831</v>
      </c>
      <c r="M27" s="17">
        <v>44377</v>
      </c>
      <c r="N27" s="18">
        <f t="shared" si="4"/>
        <v>53856</v>
      </c>
      <c r="O27" s="20"/>
      <c r="P27" s="20"/>
      <c r="Q27" s="20"/>
      <c r="R27" s="20"/>
      <c r="S27" s="20">
        <f t="shared" si="2"/>
        <v>53856</v>
      </c>
      <c r="T27" s="12" t="s">
        <v>314</v>
      </c>
      <c r="U27" s="12" t="s">
        <v>291</v>
      </c>
    </row>
    <row r="28" spans="1:21" s="30" customFormat="1" ht="24">
      <c r="A28" s="13" t="s">
        <v>8</v>
      </c>
      <c r="B28" s="13" t="s">
        <v>37</v>
      </c>
      <c r="C28" s="13" t="s">
        <v>39</v>
      </c>
      <c r="D28" s="13" t="s">
        <v>9</v>
      </c>
      <c r="E28" s="13" t="s">
        <v>8</v>
      </c>
      <c r="F28" s="13" t="s">
        <v>37</v>
      </c>
      <c r="G28" s="15">
        <v>22</v>
      </c>
      <c r="H28" s="29">
        <v>34</v>
      </c>
      <c r="I28" s="13">
        <v>72</v>
      </c>
      <c r="J28" s="13">
        <f t="shared" si="0"/>
        <v>2448</v>
      </c>
      <c r="K28" s="16">
        <v>2020</v>
      </c>
      <c r="L28" s="17">
        <v>43831</v>
      </c>
      <c r="M28" s="17">
        <v>44377</v>
      </c>
      <c r="N28" s="18">
        <f t="shared" si="4"/>
        <v>53856</v>
      </c>
      <c r="O28" s="20"/>
      <c r="P28" s="20"/>
      <c r="Q28" s="20"/>
      <c r="R28" s="20"/>
      <c r="S28" s="20">
        <f t="shared" si="2"/>
        <v>53856</v>
      </c>
      <c r="T28" s="12" t="s">
        <v>340</v>
      </c>
      <c r="U28" s="12" t="s">
        <v>291</v>
      </c>
    </row>
    <row r="29" spans="1:21" s="21" customFormat="1" ht="24">
      <c r="A29" s="13" t="s">
        <v>8</v>
      </c>
      <c r="B29" s="13" t="s">
        <v>40</v>
      </c>
      <c r="C29" s="13" t="s">
        <v>41</v>
      </c>
      <c r="D29" s="13" t="s">
        <v>42</v>
      </c>
      <c r="E29" s="13" t="s">
        <v>8</v>
      </c>
      <c r="F29" s="13" t="s">
        <v>40</v>
      </c>
      <c r="G29" s="15">
        <v>20</v>
      </c>
      <c r="H29" s="13">
        <v>26</v>
      </c>
      <c r="I29" s="13">
        <v>72</v>
      </c>
      <c r="J29" s="13">
        <f t="shared" si="0"/>
        <v>1872</v>
      </c>
      <c r="K29" s="16">
        <v>2020</v>
      </c>
      <c r="L29" s="17">
        <v>43831</v>
      </c>
      <c r="M29" s="17">
        <v>44377</v>
      </c>
      <c r="N29" s="18">
        <f t="shared" si="4"/>
        <v>37440</v>
      </c>
      <c r="O29" s="20">
        <f>N29*4%</f>
        <v>1497.6000000000001</v>
      </c>
      <c r="P29" s="20"/>
      <c r="Q29" s="20"/>
      <c r="R29" s="20"/>
      <c r="S29" s="20">
        <f>SUM(N29:R29)</f>
        <v>38937.599999999999</v>
      </c>
      <c r="T29" s="12" t="s">
        <v>315</v>
      </c>
      <c r="U29" s="12" t="s">
        <v>291</v>
      </c>
    </row>
    <row r="30" spans="1:21" s="30" customFormat="1" ht="24">
      <c r="A30" s="13" t="s">
        <v>8</v>
      </c>
      <c r="B30" s="13" t="s">
        <v>40</v>
      </c>
      <c r="C30" s="13" t="s">
        <v>43</v>
      </c>
      <c r="D30" s="13" t="s">
        <v>9</v>
      </c>
      <c r="E30" s="13" t="s">
        <v>8</v>
      </c>
      <c r="F30" s="13" t="s">
        <v>40</v>
      </c>
      <c r="G30" s="15">
        <v>22</v>
      </c>
      <c r="H30" s="13">
        <v>7</v>
      </c>
      <c r="I30" s="13">
        <v>72</v>
      </c>
      <c r="J30" s="13">
        <f t="shared" si="0"/>
        <v>504</v>
      </c>
      <c r="K30" s="16">
        <v>2020</v>
      </c>
      <c r="L30" s="17">
        <v>43831</v>
      </c>
      <c r="M30" s="17">
        <v>44377</v>
      </c>
      <c r="N30" s="18">
        <f t="shared" si="4"/>
        <v>11088</v>
      </c>
      <c r="O30" s="20"/>
      <c r="P30" s="20"/>
      <c r="Q30" s="20"/>
      <c r="R30" s="20"/>
      <c r="S30" s="20">
        <f>N30+O30+P30+Q30+R30</f>
        <v>11088</v>
      </c>
      <c r="T30" s="16" t="s">
        <v>332</v>
      </c>
      <c r="U30" s="12" t="s">
        <v>291</v>
      </c>
    </row>
    <row r="31" spans="1:21" s="21" customFormat="1" ht="24">
      <c r="A31" s="13" t="s">
        <v>8</v>
      </c>
      <c r="B31" s="13" t="s">
        <v>40</v>
      </c>
      <c r="C31" s="13" t="s">
        <v>44</v>
      </c>
      <c r="D31" s="13" t="s">
        <v>42</v>
      </c>
      <c r="E31" s="13" t="s">
        <v>8</v>
      </c>
      <c r="F31" s="13" t="s">
        <v>40</v>
      </c>
      <c r="G31" s="15">
        <v>20</v>
      </c>
      <c r="H31" s="13">
        <v>30</v>
      </c>
      <c r="I31" s="13">
        <v>72</v>
      </c>
      <c r="J31" s="13">
        <f t="shared" si="0"/>
        <v>2160</v>
      </c>
      <c r="K31" s="16">
        <v>2020</v>
      </c>
      <c r="L31" s="17">
        <v>43831</v>
      </c>
      <c r="M31" s="17">
        <v>44377</v>
      </c>
      <c r="N31" s="18">
        <f t="shared" si="4"/>
        <v>43200</v>
      </c>
      <c r="O31" s="20">
        <f>N31*4%</f>
        <v>1728</v>
      </c>
      <c r="P31" s="20"/>
      <c r="Q31" s="20"/>
      <c r="R31" s="20"/>
      <c r="S31" s="20">
        <f>SUM(N31:R31)</f>
        <v>44928</v>
      </c>
      <c r="T31" s="12" t="s">
        <v>315</v>
      </c>
      <c r="U31" s="12" t="s">
        <v>291</v>
      </c>
    </row>
    <row r="32" spans="1:21" s="21" customFormat="1" ht="24">
      <c r="A32" s="13" t="s">
        <v>8</v>
      </c>
      <c r="B32" s="13" t="s">
        <v>45</v>
      </c>
      <c r="C32" s="13" t="s">
        <v>46</v>
      </c>
      <c r="D32" s="13" t="s">
        <v>9</v>
      </c>
      <c r="E32" s="13" t="s">
        <v>8</v>
      </c>
      <c r="F32" s="13" t="s">
        <v>45</v>
      </c>
      <c r="G32" s="15">
        <v>22</v>
      </c>
      <c r="H32" s="13">
        <v>24</v>
      </c>
      <c r="I32" s="13">
        <v>72</v>
      </c>
      <c r="J32" s="13"/>
      <c r="K32" s="16">
        <v>2020</v>
      </c>
      <c r="L32" s="31">
        <v>43831</v>
      </c>
      <c r="M32" s="32">
        <v>44377</v>
      </c>
      <c r="N32" s="18">
        <f>(G32*H32*I32)</f>
        <v>38016</v>
      </c>
      <c r="O32" s="20"/>
      <c r="P32" s="20"/>
      <c r="Q32" s="20"/>
      <c r="R32" s="20"/>
      <c r="S32" s="20">
        <f t="shared" ref="S32:S35" si="8">N32+O32+P32+Q32+R32</f>
        <v>38016</v>
      </c>
      <c r="T32" s="12" t="s">
        <v>298</v>
      </c>
      <c r="U32" s="12" t="s">
        <v>291</v>
      </c>
    </row>
    <row r="33" spans="1:21" s="34" customFormat="1" ht="24">
      <c r="A33" s="13" t="s">
        <v>8</v>
      </c>
      <c r="B33" s="13" t="s">
        <v>47</v>
      </c>
      <c r="C33" s="13" t="s">
        <v>98</v>
      </c>
      <c r="D33" s="13" t="s">
        <v>9</v>
      </c>
      <c r="E33" s="13" t="s">
        <v>8</v>
      </c>
      <c r="F33" s="13" t="s">
        <v>47</v>
      </c>
      <c r="G33" s="15">
        <v>22</v>
      </c>
      <c r="H33" s="13">
        <v>32</v>
      </c>
      <c r="I33" s="13">
        <v>72</v>
      </c>
      <c r="J33" s="14">
        <f t="shared" ref="J33:J49" si="9">H33*I33</f>
        <v>2304</v>
      </c>
      <c r="K33" s="16">
        <v>2020</v>
      </c>
      <c r="L33" s="31">
        <v>43831</v>
      </c>
      <c r="M33" s="32">
        <v>44377</v>
      </c>
      <c r="N33" s="20">
        <f t="shared" ref="N33:N40" si="10">G33*H33*I33</f>
        <v>50688</v>
      </c>
      <c r="O33" s="33"/>
      <c r="P33" s="20"/>
      <c r="Q33" s="20"/>
      <c r="R33" s="20"/>
      <c r="S33" s="20">
        <f t="shared" si="8"/>
        <v>50688</v>
      </c>
      <c r="T33" s="12" t="s">
        <v>316</v>
      </c>
      <c r="U33" s="12" t="s">
        <v>291</v>
      </c>
    </row>
    <row r="34" spans="1:21" s="21" customFormat="1" ht="24">
      <c r="A34" s="13" t="s">
        <v>8</v>
      </c>
      <c r="B34" s="13" t="s">
        <v>48</v>
      </c>
      <c r="C34" s="13" t="s">
        <v>49</v>
      </c>
      <c r="D34" s="13" t="s">
        <v>9</v>
      </c>
      <c r="E34" s="13" t="s">
        <v>8</v>
      </c>
      <c r="F34" s="13" t="s">
        <v>48</v>
      </c>
      <c r="G34" s="15">
        <v>22</v>
      </c>
      <c r="H34" s="13">
        <v>8</v>
      </c>
      <c r="I34" s="13">
        <v>72</v>
      </c>
      <c r="J34" s="13">
        <f t="shared" si="9"/>
        <v>576</v>
      </c>
      <c r="K34" s="16">
        <v>2020</v>
      </c>
      <c r="L34" s="31">
        <v>43831</v>
      </c>
      <c r="M34" s="32">
        <v>44377</v>
      </c>
      <c r="N34" s="18">
        <f t="shared" si="10"/>
        <v>12672</v>
      </c>
      <c r="O34" s="20"/>
      <c r="P34" s="20"/>
      <c r="Q34" s="20"/>
      <c r="R34" s="20"/>
      <c r="S34" s="20">
        <f t="shared" si="8"/>
        <v>12672</v>
      </c>
      <c r="T34" s="12" t="s">
        <v>317</v>
      </c>
      <c r="U34" s="12" t="s">
        <v>291</v>
      </c>
    </row>
    <row r="35" spans="1:21" s="21" customFormat="1" ht="24">
      <c r="A35" s="13" t="s">
        <v>8</v>
      </c>
      <c r="B35" s="13" t="s">
        <v>48</v>
      </c>
      <c r="C35" s="13" t="s">
        <v>293</v>
      </c>
      <c r="D35" s="13" t="s">
        <v>9</v>
      </c>
      <c r="E35" s="13" t="s">
        <v>8</v>
      </c>
      <c r="F35" s="13" t="s">
        <v>48</v>
      </c>
      <c r="G35" s="15">
        <v>22</v>
      </c>
      <c r="H35" s="13">
        <v>28</v>
      </c>
      <c r="I35" s="13">
        <v>72</v>
      </c>
      <c r="J35" s="35">
        <f t="shared" si="9"/>
        <v>2016</v>
      </c>
      <c r="K35" s="36">
        <v>2020</v>
      </c>
      <c r="L35" s="31">
        <v>43831</v>
      </c>
      <c r="M35" s="32">
        <v>44377</v>
      </c>
      <c r="N35" s="18">
        <f t="shared" si="10"/>
        <v>44352</v>
      </c>
      <c r="O35" s="37"/>
      <c r="P35" s="38"/>
      <c r="Q35" s="38"/>
      <c r="R35" s="38"/>
      <c r="S35" s="20">
        <f t="shared" si="8"/>
        <v>44352</v>
      </c>
      <c r="T35" s="12" t="s">
        <v>317</v>
      </c>
      <c r="U35" s="12" t="s">
        <v>291</v>
      </c>
    </row>
    <row r="36" spans="1:21" s="21" customFormat="1" ht="24">
      <c r="A36" s="13" t="s">
        <v>8</v>
      </c>
      <c r="B36" s="13" t="s">
        <v>50</v>
      </c>
      <c r="C36" s="13" t="s">
        <v>318</v>
      </c>
      <c r="D36" s="13" t="s">
        <v>76</v>
      </c>
      <c r="E36" s="13" t="s">
        <v>8</v>
      </c>
      <c r="F36" s="13" t="s">
        <v>50</v>
      </c>
      <c r="G36" s="15">
        <v>20</v>
      </c>
      <c r="H36" s="13">
        <v>9</v>
      </c>
      <c r="I36" s="13">
        <v>72</v>
      </c>
      <c r="J36" s="13">
        <f t="shared" si="9"/>
        <v>648</v>
      </c>
      <c r="K36" s="16">
        <v>2020</v>
      </c>
      <c r="L36" s="31">
        <v>43831</v>
      </c>
      <c r="M36" s="32">
        <v>44377</v>
      </c>
      <c r="N36" s="18">
        <f t="shared" si="10"/>
        <v>12960</v>
      </c>
      <c r="O36" s="20">
        <f>N36*2%</f>
        <v>259.2</v>
      </c>
      <c r="P36" s="20"/>
      <c r="Q36" s="20"/>
      <c r="R36" s="20"/>
      <c r="S36" s="20">
        <f>SUM(N36:R36)</f>
        <v>13219.2</v>
      </c>
      <c r="T36" s="12" t="s">
        <v>319</v>
      </c>
      <c r="U36" s="12" t="s">
        <v>291</v>
      </c>
    </row>
    <row r="37" spans="1:21" s="21" customFormat="1" ht="24">
      <c r="A37" s="13" t="s">
        <v>8</v>
      </c>
      <c r="B37" s="13" t="s">
        <v>50</v>
      </c>
      <c r="C37" s="13" t="s">
        <v>51</v>
      </c>
      <c r="D37" s="13" t="s">
        <v>76</v>
      </c>
      <c r="E37" s="13" t="s">
        <v>8</v>
      </c>
      <c r="F37" s="13" t="s">
        <v>50</v>
      </c>
      <c r="G37" s="15">
        <v>20</v>
      </c>
      <c r="H37" s="13">
        <v>24</v>
      </c>
      <c r="I37" s="13">
        <v>72</v>
      </c>
      <c r="J37" s="13">
        <v>72</v>
      </c>
      <c r="K37" s="16">
        <v>2020</v>
      </c>
      <c r="L37" s="31">
        <v>43831</v>
      </c>
      <c r="M37" s="32">
        <v>44377</v>
      </c>
      <c r="N37" s="18">
        <f t="shared" si="10"/>
        <v>34560</v>
      </c>
      <c r="O37" s="20">
        <f>N37*2%</f>
        <v>691.2</v>
      </c>
      <c r="P37" s="20"/>
      <c r="Q37" s="20"/>
      <c r="R37" s="20"/>
      <c r="S37" s="20">
        <f>SUM(N37:R37)</f>
        <v>35251.199999999997</v>
      </c>
      <c r="T37" s="12" t="s">
        <v>320</v>
      </c>
      <c r="U37" s="12" t="s">
        <v>291</v>
      </c>
    </row>
    <row r="38" spans="1:21" s="21" customFormat="1" ht="24">
      <c r="A38" s="13" t="s">
        <v>8</v>
      </c>
      <c r="B38" s="13" t="s">
        <v>52</v>
      </c>
      <c r="C38" s="13" t="s">
        <v>53</v>
      </c>
      <c r="D38" s="13" t="s">
        <v>9</v>
      </c>
      <c r="E38" s="13" t="s">
        <v>8</v>
      </c>
      <c r="F38" s="13" t="s">
        <v>52</v>
      </c>
      <c r="G38" s="15">
        <v>22</v>
      </c>
      <c r="H38" s="13">
        <v>34</v>
      </c>
      <c r="I38" s="13">
        <v>72</v>
      </c>
      <c r="J38" s="13">
        <f t="shared" si="9"/>
        <v>2448</v>
      </c>
      <c r="K38" s="16">
        <v>2020</v>
      </c>
      <c r="L38" s="31">
        <v>43831</v>
      </c>
      <c r="M38" s="32">
        <v>44377</v>
      </c>
      <c r="N38" s="18">
        <f t="shared" si="10"/>
        <v>53856</v>
      </c>
      <c r="O38" s="20"/>
      <c r="P38" s="20"/>
      <c r="Q38" s="20"/>
      <c r="R38" s="20"/>
      <c r="S38" s="20">
        <f t="shared" ref="S38:S41" si="11">N38+O38+P38+Q38+R38</f>
        <v>53856</v>
      </c>
      <c r="T38" s="12" t="s">
        <v>321</v>
      </c>
      <c r="U38" s="12" t="s">
        <v>291</v>
      </c>
    </row>
    <row r="39" spans="1:21" s="21" customFormat="1" ht="24">
      <c r="A39" s="13" t="s">
        <v>8</v>
      </c>
      <c r="B39" s="13" t="s">
        <v>54</v>
      </c>
      <c r="C39" s="13" t="s">
        <v>55</v>
      </c>
      <c r="D39" s="13" t="s">
        <v>76</v>
      </c>
      <c r="E39" s="13" t="s">
        <v>8</v>
      </c>
      <c r="F39" s="13" t="s">
        <v>54</v>
      </c>
      <c r="G39" s="15">
        <v>20</v>
      </c>
      <c r="H39" s="13">
        <v>30</v>
      </c>
      <c r="I39" s="13">
        <v>72</v>
      </c>
      <c r="J39" s="13">
        <f t="shared" si="9"/>
        <v>2160</v>
      </c>
      <c r="K39" s="16">
        <v>2020</v>
      </c>
      <c r="L39" s="31">
        <v>43831</v>
      </c>
      <c r="M39" s="32">
        <v>44377</v>
      </c>
      <c r="N39" s="18">
        <f t="shared" si="10"/>
        <v>43200</v>
      </c>
      <c r="O39" s="20">
        <f>N39*2%</f>
        <v>864</v>
      </c>
      <c r="P39" s="20"/>
      <c r="Q39" s="20"/>
      <c r="R39" s="20"/>
      <c r="S39" s="20">
        <f t="shared" si="11"/>
        <v>44064</v>
      </c>
      <c r="T39" s="12" t="s">
        <v>322</v>
      </c>
      <c r="U39" s="12" t="s">
        <v>291</v>
      </c>
    </row>
    <row r="40" spans="1:21" s="21" customFormat="1" ht="24">
      <c r="A40" s="13" t="s">
        <v>67</v>
      </c>
      <c r="B40" s="13" t="s">
        <v>341</v>
      </c>
      <c r="C40" s="13" t="s">
        <v>57</v>
      </c>
      <c r="D40" s="13" t="s">
        <v>9</v>
      </c>
      <c r="E40" s="13" t="s">
        <v>67</v>
      </c>
      <c r="F40" s="13" t="s">
        <v>341</v>
      </c>
      <c r="G40" s="15">
        <v>22</v>
      </c>
      <c r="H40" s="13">
        <v>20</v>
      </c>
      <c r="I40" s="13">
        <v>72</v>
      </c>
      <c r="J40" s="13">
        <f t="shared" si="9"/>
        <v>1440</v>
      </c>
      <c r="K40" s="16">
        <v>2020</v>
      </c>
      <c r="L40" s="31">
        <v>43831</v>
      </c>
      <c r="M40" s="32">
        <v>44377</v>
      </c>
      <c r="N40" s="18">
        <f t="shared" si="10"/>
        <v>31680</v>
      </c>
      <c r="O40" s="20"/>
      <c r="P40" s="20"/>
      <c r="Q40" s="20"/>
      <c r="R40" s="20"/>
      <c r="S40" s="20">
        <f t="shared" si="11"/>
        <v>31680</v>
      </c>
      <c r="T40" s="12" t="s">
        <v>323</v>
      </c>
      <c r="U40" s="12" t="s">
        <v>291</v>
      </c>
    </row>
    <row r="41" spans="1:21" s="44" customFormat="1" ht="24">
      <c r="A41" s="13" t="s">
        <v>8</v>
      </c>
      <c r="B41" s="39" t="s">
        <v>59</v>
      </c>
      <c r="C41" s="23" t="s">
        <v>60</v>
      </c>
      <c r="D41" s="14" t="s">
        <v>9</v>
      </c>
      <c r="E41" s="13" t="s">
        <v>8</v>
      </c>
      <c r="F41" s="39" t="s">
        <v>59</v>
      </c>
      <c r="G41" s="15">
        <v>22</v>
      </c>
      <c r="H41" s="40">
        <v>20</v>
      </c>
      <c r="I41" s="13">
        <v>72</v>
      </c>
      <c r="J41" s="13">
        <f t="shared" si="9"/>
        <v>1440</v>
      </c>
      <c r="K41" s="16">
        <v>2021</v>
      </c>
      <c r="L41" s="17">
        <v>43831</v>
      </c>
      <c r="M41" s="17">
        <v>44377</v>
      </c>
      <c r="N41" s="41">
        <f>(G41*H41*I41)</f>
        <v>31680</v>
      </c>
      <c r="O41" s="42"/>
      <c r="P41" s="42"/>
      <c r="Q41" s="43"/>
      <c r="R41" s="22"/>
      <c r="S41" s="20">
        <f t="shared" si="11"/>
        <v>31680</v>
      </c>
      <c r="T41" s="12" t="s">
        <v>325</v>
      </c>
      <c r="U41" s="12" t="s">
        <v>291</v>
      </c>
    </row>
    <row r="42" spans="1:21" s="46" customFormat="1" ht="24">
      <c r="A42" s="13" t="s">
        <v>8</v>
      </c>
      <c r="B42" s="39" t="s">
        <v>61</v>
      </c>
      <c r="C42" s="13" t="s">
        <v>62</v>
      </c>
      <c r="D42" s="14" t="s">
        <v>42</v>
      </c>
      <c r="E42" s="13" t="s">
        <v>8</v>
      </c>
      <c r="F42" s="39" t="s">
        <v>61</v>
      </c>
      <c r="G42" s="15">
        <v>23</v>
      </c>
      <c r="H42" s="14">
        <v>34</v>
      </c>
      <c r="I42" s="13">
        <v>72</v>
      </c>
      <c r="J42" s="14">
        <f t="shared" si="9"/>
        <v>2448</v>
      </c>
      <c r="K42" s="45">
        <v>2020</v>
      </c>
      <c r="L42" s="17">
        <v>43831</v>
      </c>
      <c r="M42" s="17">
        <v>44439</v>
      </c>
      <c r="N42" s="41">
        <f t="shared" ref="N42:N56" si="12">(G42*H42*I42)</f>
        <v>56304</v>
      </c>
      <c r="O42" s="19">
        <f t="shared" ref="O42:O47" si="13">N42*4%</f>
        <v>2252.16</v>
      </c>
      <c r="P42" s="20"/>
      <c r="Q42" s="20"/>
      <c r="R42" s="20"/>
      <c r="S42" s="19">
        <f t="shared" ref="S42:S45" si="14">SUM(N42:R42)</f>
        <v>58556.160000000003</v>
      </c>
      <c r="T42" s="12" t="s">
        <v>342</v>
      </c>
      <c r="U42" s="12" t="s">
        <v>291</v>
      </c>
    </row>
    <row r="43" spans="1:21" s="46" customFormat="1" ht="24">
      <c r="A43" s="13" t="s">
        <v>8</v>
      </c>
      <c r="B43" s="39" t="s">
        <v>61</v>
      </c>
      <c r="C43" s="13" t="s">
        <v>63</v>
      </c>
      <c r="D43" s="14" t="s">
        <v>42</v>
      </c>
      <c r="E43" s="13" t="s">
        <v>8</v>
      </c>
      <c r="F43" s="39" t="s">
        <v>61</v>
      </c>
      <c r="G43" s="15">
        <v>23</v>
      </c>
      <c r="H43" s="14">
        <v>34</v>
      </c>
      <c r="I43" s="13">
        <v>72</v>
      </c>
      <c r="J43" s="14">
        <f t="shared" si="9"/>
        <v>2448</v>
      </c>
      <c r="K43" s="45">
        <v>2020</v>
      </c>
      <c r="L43" s="17">
        <v>43831</v>
      </c>
      <c r="M43" s="17">
        <v>44439</v>
      </c>
      <c r="N43" s="41">
        <f t="shared" si="12"/>
        <v>56304</v>
      </c>
      <c r="O43" s="19">
        <f t="shared" si="13"/>
        <v>2252.16</v>
      </c>
      <c r="P43" s="20"/>
      <c r="Q43" s="20"/>
      <c r="R43" s="20"/>
      <c r="S43" s="19">
        <f t="shared" si="14"/>
        <v>58556.160000000003</v>
      </c>
      <c r="T43" s="12" t="s">
        <v>342</v>
      </c>
      <c r="U43" s="12" t="s">
        <v>291</v>
      </c>
    </row>
    <row r="44" spans="1:21" s="46" customFormat="1" ht="24">
      <c r="A44" s="13" t="s">
        <v>8</v>
      </c>
      <c r="B44" s="39" t="s">
        <v>61</v>
      </c>
      <c r="C44" s="13" t="s">
        <v>64</v>
      </c>
      <c r="D44" s="14" t="s">
        <v>42</v>
      </c>
      <c r="E44" s="13" t="s">
        <v>8</v>
      </c>
      <c r="F44" s="39" t="s">
        <v>61</v>
      </c>
      <c r="G44" s="15">
        <v>23</v>
      </c>
      <c r="H44" s="14">
        <v>34</v>
      </c>
      <c r="I44" s="13">
        <v>72</v>
      </c>
      <c r="J44" s="14">
        <f>H44*I44</f>
        <v>2448</v>
      </c>
      <c r="K44" s="45">
        <v>2020</v>
      </c>
      <c r="L44" s="17">
        <v>43831</v>
      </c>
      <c r="M44" s="17">
        <v>44439</v>
      </c>
      <c r="N44" s="41">
        <f>(G44*H44*I44)</f>
        <v>56304</v>
      </c>
      <c r="O44" s="19">
        <f t="shared" si="13"/>
        <v>2252.16</v>
      </c>
      <c r="P44" s="20"/>
      <c r="Q44" s="20"/>
      <c r="R44" s="20"/>
      <c r="S44" s="19">
        <f t="shared" si="14"/>
        <v>58556.160000000003</v>
      </c>
      <c r="T44" s="12" t="s">
        <v>342</v>
      </c>
      <c r="U44" s="12" t="s">
        <v>291</v>
      </c>
    </row>
    <row r="45" spans="1:21" s="46" customFormat="1" ht="24">
      <c r="A45" s="13" t="s">
        <v>8</v>
      </c>
      <c r="B45" s="39" t="s">
        <v>61</v>
      </c>
      <c r="C45" s="13" t="s">
        <v>289</v>
      </c>
      <c r="D45" s="14" t="s">
        <v>42</v>
      </c>
      <c r="E45" s="13" t="s">
        <v>8</v>
      </c>
      <c r="F45" s="39" t="s">
        <v>61</v>
      </c>
      <c r="G45" s="15">
        <v>23</v>
      </c>
      <c r="H45" s="14">
        <v>34</v>
      </c>
      <c r="I45" s="14">
        <v>8</v>
      </c>
      <c r="J45" s="14">
        <f t="shared" si="9"/>
        <v>272</v>
      </c>
      <c r="K45" s="45">
        <v>2020</v>
      </c>
      <c r="L45" s="17">
        <v>43831</v>
      </c>
      <c r="M45" s="17">
        <v>43891</v>
      </c>
      <c r="N45" s="41">
        <f t="shared" si="12"/>
        <v>6256</v>
      </c>
      <c r="O45" s="19">
        <f t="shared" si="13"/>
        <v>250.24</v>
      </c>
      <c r="P45" s="20"/>
      <c r="Q45" s="20"/>
      <c r="R45" s="20"/>
      <c r="S45" s="19">
        <f t="shared" si="14"/>
        <v>6506.24</v>
      </c>
      <c r="T45" s="12" t="s">
        <v>342</v>
      </c>
      <c r="U45" s="12" t="s">
        <v>291</v>
      </c>
    </row>
    <row r="46" spans="1:21" s="21" customFormat="1" ht="24">
      <c r="A46" s="13" t="s">
        <v>8</v>
      </c>
      <c r="B46" s="39" t="s">
        <v>61</v>
      </c>
      <c r="C46" s="13" t="s">
        <v>343</v>
      </c>
      <c r="D46" s="14" t="s">
        <v>42</v>
      </c>
      <c r="E46" s="13" t="s">
        <v>8</v>
      </c>
      <c r="F46" s="39" t="s">
        <v>61</v>
      </c>
      <c r="G46" s="15">
        <v>23</v>
      </c>
      <c r="H46" s="14">
        <v>34</v>
      </c>
      <c r="I46" s="14">
        <v>44</v>
      </c>
      <c r="J46" s="14">
        <f>H46*I46</f>
        <v>1496</v>
      </c>
      <c r="K46" s="45">
        <v>2020</v>
      </c>
      <c r="L46" s="17">
        <v>43831</v>
      </c>
      <c r="M46" s="17">
        <v>44439</v>
      </c>
      <c r="N46" s="41">
        <f t="shared" si="12"/>
        <v>34408</v>
      </c>
      <c r="O46" s="19">
        <f t="shared" si="13"/>
        <v>1376.32</v>
      </c>
      <c r="P46" s="20"/>
      <c r="Q46" s="20"/>
      <c r="R46" s="20"/>
      <c r="S46" s="19">
        <f>SUM(N46:R46)</f>
        <v>35784.32</v>
      </c>
      <c r="T46" s="12" t="s">
        <v>344</v>
      </c>
      <c r="U46" s="12" t="s">
        <v>291</v>
      </c>
    </row>
    <row r="47" spans="1:21" s="21" customFormat="1" ht="24">
      <c r="A47" s="13" t="s">
        <v>8</v>
      </c>
      <c r="B47" s="39" t="s">
        <v>61</v>
      </c>
      <c r="C47" s="13" t="s">
        <v>345</v>
      </c>
      <c r="D47" s="14" t="s">
        <v>42</v>
      </c>
      <c r="E47" s="13" t="s">
        <v>8</v>
      </c>
      <c r="F47" s="39" t="s">
        <v>61</v>
      </c>
      <c r="G47" s="15">
        <v>23</v>
      </c>
      <c r="H47" s="14">
        <v>34</v>
      </c>
      <c r="I47" s="14">
        <v>7</v>
      </c>
      <c r="J47" s="14">
        <f>H47*I47</f>
        <v>238</v>
      </c>
      <c r="K47" s="45">
        <v>2020</v>
      </c>
      <c r="L47" s="17">
        <v>43913</v>
      </c>
      <c r="M47" s="17">
        <v>43965</v>
      </c>
      <c r="N47" s="41">
        <f t="shared" si="12"/>
        <v>5474</v>
      </c>
      <c r="O47" s="19">
        <f t="shared" si="13"/>
        <v>218.96</v>
      </c>
      <c r="P47" s="20"/>
      <c r="Q47" s="20"/>
      <c r="R47" s="20"/>
      <c r="S47" s="19">
        <f>SUM(N47:R47)</f>
        <v>5692.96</v>
      </c>
      <c r="T47" s="12" t="s">
        <v>346</v>
      </c>
      <c r="U47" s="12" t="s">
        <v>291</v>
      </c>
    </row>
    <row r="48" spans="1:21" s="21" customFormat="1" ht="24">
      <c r="A48" s="13" t="s">
        <v>8</v>
      </c>
      <c r="B48" s="39" t="s">
        <v>61</v>
      </c>
      <c r="C48" s="23" t="s">
        <v>65</v>
      </c>
      <c r="D48" s="14" t="s">
        <v>9</v>
      </c>
      <c r="E48" s="13" t="s">
        <v>8</v>
      </c>
      <c r="F48" s="39" t="s">
        <v>61</v>
      </c>
      <c r="G48" s="15">
        <v>22</v>
      </c>
      <c r="H48" s="14">
        <v>34</v>
      </c>
      <c r="I48" s="13">
        <v>72</v>
      </c>
      <c r="J48" s="14">
        <f t="shared" si="9"/>
        <v>2448</v>
      </c>
      <c r="K48" s="45">
        <v>2020</v>
      </c>
      <c r="L48" s="17">
        <v>43831</v>
      </c>
      <c r="M48" s="17">
        <v>44377</v>
      </c>
      <c r="N48" s="41">
        <f t="shared" si="12"/>
        <v>53856</v>
      </c>
      <c r="O48" s="19"/>
      <c r="P48" s="19"/>
      <c r="Q48" s="19"/>
      <c r="R48" s="20"/>
      <c r="S48" s="19">
        <f>SUM(N48:Q48)</f>
        <v>53856</v>
      </c>
      <c r="T48" s="12" t="s">
        <v>326</v>
      </c>
      <c r="U48" s="12" t="s">
        <v>291</v>
      </c>
    </row>
    <row r="49" spans="1:21" s="21" customFormat="1" ht="24">
      <c r="A49" s="13" t="s">
        <v>8</v>
      </c>
      <c r="B49" s="39" t="s">
        <v>61</v>
      </c>
      <c r="C49" s="23" t="s">
        <v>66</v>
      </c>
      <c r="D49" s="14" t="s">
        <v>347</v>
      </c>
      <c r="E49" s="13" t="s">
        <v>8</v>
      </c>
      <c r="F49" s="39" t="s">
        <v>61</v>
      </c>
      <c r="G49" s="15">
        <v>23</v>
      </c>
      <c r="H49" s="14">
        <v>34</v>
      </c>
      <c r="I49" s="13">
        <v>72</v>
      </c>
      <c r="J49" s="14">
        <f t="shared" si="9"/>
        <v>2448</v>
      </c>
      <c r="K49" s="45">
        <v>2020</v>
      </c>
      <c r="L49" s="17">
        <v>43831</v>
      </c>
      <c r="M49" s="17">
        <v>44377</v>
      </c>
      <c r="N49" s="41">
        <f t="shared" si="12"/>
        <v>56304</v>
      </c>
      <c r="O49" s="19">
        <f t="shared" ref="O49:O56" si="15">N49*4%</f>
        <v>2252.16</v>
      </c>
      <c r="P49" s="20"/>
      <c r="Q49" s="20"/>
      <c r="R49" s="20"/>
      <c r="S49" s="19">
        <f t="shared" ref="S49:S56" si="16">SUM(N49:R49)</f>
        <v>58556.160000000003</v>
      </c>
      <c r="T49" s="12" t="s">
        <v>327</v>
      </c>
      <c r="U49" s="12" t="s">
        <v>291</v>
      </c>
    </row>
    <row r="50" spans="1:21" s="21" customFormat="1" ht="24">
      <c r="A50" s="13" t="s">
        <v>8</v>
      </c>
      <c r="B50" s="39" t="s">
        <v>61</v>
      </c>
      <c r="C50" s="13" t="s">
        <v>348</v>
      </c>
      <c r="D50" s="14" t="s">
        <v>347</v>
      </c>
      <c r="E50" s="13" t="s">
        <v>8</v>
      </c>
      <c r="F50" s="39" t="s">
        <v>61</v>
      </c>
      <c r="G50" s="15">
        <v>23</v>
      </c>
      <c r="H50" s="14">
        <v>34</v>
      </c>
      <c r="I50" s="13">
        <v>72</v>
      </c>
      <c r="J50" s="14">
        <f>H50*I50</f>
        <v>2448</v>
      </c>
      <c r="K50" s="45">
        <v>2020</v>
      </c>
      <c r="L50" s="17">
        <v>43831</v>
      </c>
      <c r="M50" s="17">
        <v>44439</v>
      </c>
      <c r="N50" s="41">
        <f t="shared" si="12"/>
        <v>56304</v>
      </c>
      <c r="O50" s="19">
        <f t="shared" si="15"/>
        <v>2252.16</v>
      </c>
      <c r="P50" s="20"/>
      <c r="Q50" s="20"/>
      <c r="R50" s="20"/>
      <c r="S50" s="19">
        <f t="shared" si="16"/>
        <v>58556.160000000003</v>
      </c>
      <c r="T50" s="12" t="s">
        <v>342</v>
      </c>
      <c r="U50" s="12" t="s">
        <v>291</v>
      </c>
    </row>
    <row r="51" spans="1:21" s="46" customFormat="1" ht="24">
      <c r="A51" s="13" t="s">
        <v>8</v>
      </c>
      <c r="B51" s="39" t="s">
        <v>61</v>
      </c>
      <c r="C51" s="13" t="s">
        <v>270</v>
      </c>
      <c r="D51" s="14" t="s">
        <v>42</v>
      </c>
      <c r="E51" s="13" t="s">
        <v>8</v>
      </c>
      <c r="F51" s="39" t="s">
        <v>61</v>
      </c>
      <c r="G51" s="15">
        <v>23</v>
      </c>
      <c r="H51" s="14">
        <v>34</v>
      </c>
      <c r="I51" s="14">
        <v>16</v>
      </c>
      <c r="J51" s="14">
        <f>H51*I51</f>
        <v>544</v>
      </c>
      <c r="K51" s="45">
        <v>2020</v>
      </c>
      <c r="L51" s="17">
        <v>43831</v>
      </c>
      <c r="M51" s="17" t="s">
        <v>349</v>
      </c>
      <c r="N51" s="41">
        <f t="shared" si="12"/>
        <v>12512</v>
      </c>
      <c r="O51" s="19">
        <f t="shared" si="15"/>
        <v>500.48</v>
      </c>
      <c r="P51" s="20"/>
      <c r="Q51" s="20"/>
      <c r="R51" s="20"/>
      <c r="S51" s="19">
        <f t="shared" si="16"/>
        <v>13012.48</v>
      </c>
      <c r="T51" s="12" t="s">
        <v>342</v>
      </c>
      <c r="U51" s="12" t="s">
        <v>291</v>
      </c>
    </row>
    <row r="52" spans="1:21" s="46" customFormat="1" ht="24">
      <c r="A52" s="13" t="s">
        <v>67</v>
      </c>
      <c r="B52" s="39" t="s">
        <v>61</v>
      </c>
      <c r="C52" s="13" t="s">
        <v>68</v>
      </c>
      <c r="D52" s="14" t="s">
        <v>42</v>
      </c>
      <c r="E52" s="13" t="s">
        <v>67</v>
      </c>
      <c r="F52" s="39" t="s">
        <v>61</v>
      </c>
      <c r="G52" s="15">
        <v>23</v>
      </c>
      <c r="H52" s="14">
        <v>34</v>
      </c>
      <c r="I52" s="13">
        <v>72</v>
      </c>
      <c r="J52" s="14">
        <f t="shared" ref="J52:J73" si="17">H52*I52</f>
        <v>2448</v>
      </c>
      <c r="K52" s="45">
        <v>2020</v>
      </c>
      <c r="L52" s="17">
        <v>43831</v>
      </c>
      <c r="M52" s="17">
        <v>44439</v>
      </c>
      <c r="N52" s="41">
        <f t="shared" si="12"/>
        <v>56304</v>
      </c>
      <c r="O52" s="19">
        <f t="shared" si="15"/>
        <v>2252.16</v>
      </c>
      <c r="P52" s="20"/>
      <c r="Q52" s="20"/>
      <c r="R52" s="20"/>
      <c r="S52" s="19">
        <f t="shared" si="16"/>
        <v>58556.160000000003</v>
      </c>
      <c r="T52" s="12" t="s">
        <v>342</v>
      </c>
      <c r="U52" s="12" t="s">
        <v>291</v>
      </c>
    </row>
    <row r="53" spans="1:21" s="46" customFormat="1" ht="24">
      <c r="A53" s="13" t="s">
        <v>67</v>
      </c>
      <c r="B53" s="39" t="s">
        <v>61</v>
      </c>
      <c r="C53" s="13" t="s">
        <v>69</v>
      </c>
      <c r="D53" s="14" t="s">
        <v>42</v>
      </c>
      <c r="E53" s="13" t="s">
        <v>67</v>
      </c>
      <c r="F53" s="39" t="s">
        <v>61</v>
      </c>
      <c r="G53" s="15">
        <v>23</v>
      </c>
      <c r="H53" s="14">
        <v>34</v>
      </c>
      <c r="I53" s="13">
        <v>72</v>
      </c>
      <c r="J53" s="14">
        <f t="shared" si="17"/>
        <v>2448</v>
      </c>
      <c r="K53" s="45">
        <v>2020</v>
      </c>
      <c r="L53" s="17">
        <v>43831</v>
      </c>
      <c r="M53" s="17">
        <v>44439</v>
      </c>
      <c r="N53" s="41">
        <f t="shared" si="12"/>
        <v>56304</v>
      </c>
      <c r="O53" s="19">
        <f t="shared" si="15"/>
        <v>2252.16</v>
      </c>
      <c r="P53" s="20"/>
      <c r="Q53" s="20"/>
      <c r="R53" s="20"/>
      <c r="S53" s="19">
        <f t="shared" si="16"/>
        <v>58556.160000000003</v>
      </c>
      <c r="T53" s="12" t="s">
        <v>342</v>
      </c>
      <c r="U53" s="12" t="s">
        <v>291</v>
      </c>
    </row>
    <row r="54" spans="1:21" s="46" customFormat="1" ht="24">
      <c r="A54" s="13" t="s">
        <v>67</v>
      </c>
      <c r="B54" s="39" t="s">
        <v>61</v>
      </c>
      <c r="C54" s="13" t="s">
        <v>71</v>
      </c>
      <c r="D54" s="14" t="s">
        <v>42</v>
      </c>
      <c r="E54" s="13" t="s">
        <v>67</v>
      </c>
      <c r="F54" s="39" t="s">
        <v>61</v>
      </c>
      <c r="G54" s="15">
        <v>23</v>
      </c>
      <c r="H54" s="14">
        <v>34</v>
      </c>
      <c r="I54" s="13">
        <v>72</v>
      </c>
      <c r="J54" s="14">
        <f t="shared" si="17"/>
        <v>2448</v>
      </c>
      <c r="K54" s="45">
        <v>2020</v>
      </c>
      <c r="L54" s="17">
        <v>43831</v>
      </c>
      <c r="M54" s="17">
        <v>44439</v>
      </c>
      <c r="N54" s="41">
        <f t="shared" si="12"/>
        <v>56304</v>
      </c>
      <c r="O54" s="19">
        <f t="shared" si="15"/>
        <v>2252.16</v>
      </c>
      <c r="P54" s="20"/>
      <c r="Q54" s="20"/>
      <c r="R54" s="20"/>
      <c r="S54" s="19">
        <f t="shared" si="16"/>
        <v>58556.160000000003</v>
      </c>
      <c r="T54" s="12" t="s">
        <v>342</v>
      </c>
      <c r="U54" s="12" t="s">
        <v>291</v>
      </c>
    </row>
    <row r="55" spans="1:21" s="46" customFormat="1" ht="24">
      <c r="A55" s="13" t="s">
        <v>67</v>
      </c>
      <c r="B55" s="39" t="s">
        <v>61</v>
      </c>
      <c r="C55" s="13" t="s">
        <v>70</v>
      </c>
      <c r="D55" s="14" t="s">
        <v>42</v>
      </c>
      <c r="E55" s="13" t="s">
        <v>67</v>
      </c>
      <c r="F55" s="39" t="s">
        <v>61</v>
      </c>
      <c r="G55" s="15">
        <v>23</v>
      </c>
      <c r="H55" s="14">
        <v>34</v>
      </c>
      <c r="I55" s="13">
        <v>72</v>
      </c>
      <c r="J55" s="14">
        <f t="shared" si="17"/>
        <v>2448</v>
      </c>
      <c r="K55" s="45">
        <v>2020</v>
      </c>
      <c r="L55" s="17">
        <v>43831</v>
      </c>
      <c r="M55" s="17">
        <v>44439</v>
      </c>
      <c r="N55" s="41">
        <f t="shared" si="12"/>
        <v>56304</v>
      </c>
      <c r="O55" s="19">
        <f t="shared" si="15"/>
        <v>2252.16</v>
      </c>
      <c r="P55" s="20"/>
      <c r="Q55" s="20"/>
      <c r="R55" s="20"/>
      <c r="S55" s="19">
        <f t="shared" si="16"/>
        <v>58556.160000000003</v>
      </c>
      <c r="T55" s="12" t="s">
        <v>342</v>
      </c>
      <c r="U55" s="12" t="s">
        <v>291</v>
      </c>
    </row>
    <row r="56" spans="1:21" s="46" customFormat="1" ht="24">
      <c r="A56" s="13" t="s">
        <v>67</v>
      </c>
      <c r="B56" s="39" t="s">
        <v>61</v>
      </c>
      <c r="C56" s="13" t="s">
        <v>72</v>
      </c>
      <c r="D56" s="14" t="s">
        <v>42</v>
      </c>
      <c r="E56" s="13" t="s">
        <v>67</v>
      </c>
      <c r="F56" s="39" t="s">
        <v>61</v>
      </c>
      <c r="G56" s="15">
        <v>23</v>
      </c>
      <c r="H56" s="14">
        <v>34</v>
      </c>
      <c r="I56" s="13">
        <v>72</v>
      </c>
      <c r="J56" s="14">
        <f t="shared" si="17"/>
        <v>2448</v>
      </c>
      <c r="K56" s="45">
        <v>2020</v>
      </c>
      <c r="L56" s="17">
        <v>43831</v>
      </c>
      <c r="M56" s="17">
        <v>44439</v>
      </c>
      <c r="N56" s="41">
        <f t="shared" si="12"/>
        <v>56304</v>
      </c>
      <c r="O56" s="19">
        <f t="shared" si="15"/>
        <v>2252.16</v>
      </c>
      <c r="P56" s="20"/>
      <c r="Q56" s="20"/>
      <c r="R56" s="20"/>
      <c r="S56" s="19">
        <f t="shared" si="16"/>
        <v>58556.160000000003</v>
      </c>
      <c r="T56" s="12" t="s">
        <v>342</v>
      </c>
      <c r="U56" s="12" t="s">
        <v>291</v>
      </c>
    </row>
    <row r="57" spans="1:21" s="21" customFormat="1" ht="24">
      <c r="A57" s="13" t="s">
        <v>67</v>
      </c>
      <c r="B57" s="13" t="s">
        <v>74</v>
      </c>
      <c r="C57" s="23" t="s">
        <v>75</v>
      </c>
      <c r="D57" s="23" t="s">
        <v>76</v>
      </c>
      <c r="E57" s="13" t="s">
        <v>67</v>
      </c>
      <c r="F57" s="13" t="s">
        <v>74</v>
      </c>
      <c r="G57" s="15">
        <v>20</v>
      </c>
      <c r="H57" s="13">
        <v>20</v>
      </c>
      <c r="I57" s="13">
        <v>72</v>
      </c>
      <c r="J57" s="14">
        <f t="shared" si="17"/>
        <v>1440</v>
      </c>
      <c r="K57" s="45">
        <v>2020</v>
      </c>
      <c r="L57" s="17">
        <v>43831</v>
      </c>
      <c r="M57" s="17">
        <v>44377</v>
      </c>
      <c r="N57" s="18">
        <f t="shared" ref="N57:N60" si="18">G57*H57*I57</f>
        <v>28800</v>
      </c>
      <c r="O57" s="20">
        <f t="shared" ref="O57:O60" si="19">N57*2%</f>
        <v>576</v>
      </c>
      <c r="P57" s="20"/>
      <c r="Q57" s="20"/>
      <c r="R57" s="20"/>
      <c r="S57" s="20">
        <f t="shared" ref="S57:S66" si="20">N57+O57+P57+Q57+R57</f>
        <v>29376</v>
      </c>
      <c r="T57" s="12" t="s">
        <v>328</v>
      </c>
      <c r="U57" s="12" t="s">
        <v>291</v>
      </c>
    </row>
    <row r="58" spans="1:21" s="21" customFormat="1" ht="24">
      <c r="A58" s="13" t="s">
        <v>67</v>
      </c>
      <c r="B58" s="13" t="s">
        <v>350</v>
      </c>
      <c r="C58" s="23" t="s">
        <v>77</v>
      </c>
      <c r="D58" s="23" t="s">
        <v>76</v>
      </c>
      <c r="E58" s="13" t="s">
        <v>67</v>
      </c>
      <c r="F58" s="13" t="s">
        <v>350</v>
      </c>
      <c r="G58" s="15">
        <v>20</v>
      </c>
      <c r="H58" s="13">
        <v>28</v>
      </c>
      <c r="I58" s="13">
        <v>72</v>
      </c>
      <c r="J58" s="13">
        <f>H58*I58</f>
        <v>2016</v>
      </c>
      <c r="K58" s="45">
        <v>2020</v>
      </c>
      <c r="L58" s="17">
        <v>43831</v>
      </c>
      <c r="M58" s="17">
        <v>44377</v>
      </c>
      <c r="N58" s="18">
        <f>G58*H58*I58</f>
        <v>40320</v>
      </c>
      <c r="O58" s="20">
        <f>N58*2%</f>
        <v>806.4</v>
      </c>
      <c r="P58" s="20"/>
      <c r="Q58" s="20"/>
      <c r="R58" s="20"/>
      <c r="S58" s="20">
        <f>N58+O58+P58+Q58+R58</f>
        <v>41126.400000000001</v>
      </c>
      <c r="T58" s="12" t="s">
        <v>322</v>
      </c>
      <c r="U58" s="12" t="s">
        <v>291</v>
      </c>
    </row>
    <row r="59" spans="1:21" s="21" customFormat="1" ht="24">
      <c r="A59" s="13" t="s">
        <v>67</v>
      </c>
      <c r="B59" s="13" t="s">
        <v>74</v>
      </c>
      <c r="C59" s="23" t="s">
        <v>78</v>
      </c>
      <c r="D59" s="23" t="s">
        <v>76</v>
      </c>
      <c r="E59" s="13" t="s">
        <v>67</v>
      </c>
      <c r="F59" s="13" t="s">
        <v>74</v>
      </c>
      <c r="G59" s="15">
        <v>20</v>
      </c>
      <c r="H59" s="13">
        <v>15</v>
      </c>
      <c r="I59" s="13">
        <v>72</v>
      </c>
      <c r="J59" s="14">
        <f t="shared" si="17"/>
        <v>1080</v>
      </c>
      <c r="K59" s="45">
        <v>2020</v>
      </c>
      <c r="L59" s="17">
        <v>43831</v>
      </c>
      <c r="M59" s="17">
        <v>44377</v>
      </c>
      <c r="N59" s="18">
        <f t="shared" si="18"/>
        <v>21600</v>
      </c>
      <c r="O59" s="20">
        <f t="shared" si="19"/>
        <v>432</v>
      </c>
      <c r="P59" s="20"/>
      <c r="Q59" s="20"/>
      <c r="R59" s="20"/>
      <c r="S59" s="20">
        <f t="shared" si="20"/>
        <v>22032</v>
      </c>
      <c r="T59" s="12" t="s">
        <v>328</v>
      </c>
      <c r="U59" s="12" t="s">
        <v>291</v>
      </c>
    </row>
    <row r="60" spans="1:21" s="21" customFormat="1" ht="24">
      <c r="A60" s="13" t="s">
        <v>67</v>
      </c>
      <c r="B60" s="13" t="s">
        <v>56</v>
      </c>
      <c r="C60" s="13" t="s">
        <v>58</v>
      </c>
      <c r="D60" s="13" t="s">
        <v>34</v>
      </c>
      <c r="E60" s="13" t="s">
        <v>67</v>
      </c>
      <c r="F60" s="13" t="s">
        <v>56</v>
      </c>
      <c r="G60" s="15">
        <v>20</v>
      </c>
      <c r="H60" s="13">
        <v>18</v>
      </c>
      <c r="I60" s="13">
        <v>72</v>
      </c>
      <c r="J60" s="13">
        <f t="shared" si="17"/>
        <v>1296</v>
      </c>
      <c r="K60" s="45">
        <v>2020</v>
      </c>
      <c r="L60" s="17">
        <v>43831</v>
      </c>
      <c r="M60" s="17">
        <v>44377</v>
      </c>
      <c r="N60" s="18">
        <f t="shared" si="18"/>
        <v>25920</v>
      </c>
      <c r="O60" s="20">
        <f t="shared" si="19"/>
        <v>518.4</v>
      </c>
      <c r="P60" s="20"/>
      <c r="Q60" s="20"/>
      <c r="R60" s="20"/>
      <c r="S60" s="20">
        <f t="shared" si="20"/>
        <v>26438.400000000001</v>
      </c>
      <c r="T60" s="12" t="s">
        <v>324</v>
      </c>
      <c r="U60" s="12" t="s">
        <v>291</v>
      </c>
    </row>
    <row r="61" spans="1:21" s="21" customFormat="1" ht="24">
      <c r="A61" s="13" t="s">
        <v>67</v>
      </c>
      <c r="B61" s="14" t="s">
        <v>265</v>
      </c>
      <c r="C61" s="13" t="s">
        <v>79</v>
      </c>
      <c r="D61" s="39" t="s">
        <v>80</v>
      </c>
      <c r="E61" s="13" t="s">
        <v>67</v>
      </c>
      <c r="F61" s="14" t="s">
        <v>265</v>
      </c>
      <c r="G61" s="15">
        <v>22</v>
      </c>
      <c r="H61" s="14">
        <v>5</v>
      </c>
      <c r="I61" s="13">
        <v>72</v>
      </c>
      <c r="J61" s="14">
        <f>H61*I61</f>
        <v>360</v>
      </c>
      <c r="K61" s="45">
        <v>2020</v>
      </c>
      <c r="L61" s="17">
        <v>43831</v>
      </c>
      <c r="M61" s="17">
        <v>44377</v>
      </c>
      <c r="N61" s="41">
        <f t="shared" ref="N61:N74" si="21">(G61*H61*I61)</f>
        <v>7920</v>
      </c>
      <c r="O61" s="20"/>
      <c r="P61" s="20"/>
      <c r="Q61" s="19"/>
      <c r="R61" s="20"/>
      <c r="S61" s="20">
        <f>N61+O61+P61+Q61+R61</f>
        <v>7920</v>
      </c>
      <c r="T61" s="12" t="s">
        <v>329</v>
      </c>
      <c r="U61" s="12" t="s">
        <v>291</v>
      </c>
    </row>
    <row r="62" spans="1:21" s="21" customFormat="1" ht="24">
      <c r="A62" s="13" t="s">
        <v>67</v>
      </c>
      <c r="B62" s="14" t="s">
        <v>265</v>
      </c>
      <c r="C62" s="13" t="s">
        <v>81</v>
      </c>
      <c r="D62" s="39" t="s">
        <v>80</v>
      </c>
      <c r="E62" s="13" t="s">
        <v>67</v>
      </c>
      <c r="F62" s="14" t="s">
        <v>265</v>
      </c>
      <c r="G62" s="15">
        <v>22</v>
      </c>
      <c r="H62" s="14">
        <v>5</v>
      </c>
      <c r="I62" s="13">
        <v>72</v>
      </c>
      <c r="J62" s="14">
        <f>H62*I62</f>
        <v>360</v>
      </c>
      <c r="K62" s="45">
        <v>2020</v>
      </c>
      <c r="L62" s="17">
        <v>43831</v>
      </c>
      <c r="M62" s="17">
        <v>44377</v>
      </c>
      <c r="N62" s="41">
        <f t="shared" si="21"/>
        <v>7920</v>
      </c>
      <c r="O62" s="20"/>
      <c r="P62" s="20"/>
      <c r="Q62" s="19"/>
      <c r="R62" s="20"/>
      <c r="S62" s="20">
        <f>N62+O62+P62+Q62+R62</f>
        <v>7920</v>
      </c>
      <c r="T62" s="12" t="s">
        <v>329</v>
      </c>
      <c r="U62" s="12" t="s">
        <v>291</v>
      </c>
    </row>
    <row r="63" spans="1:21" s="50" customFormat="1" ht="24">
      <c r="A63" s="13" t="s">
        <v>67</v>
      </c>
      <c r="B63" s="13" t="s">
        <v>52</v>
      </c>
      <c r="C63" s="13" t="s">
        <v>73</v>
      </c>
      <c r="D63" s="13" t="s">
        <v>9</v>
      </c>
      <c r="E63" s="13" t="s">
        <v>67</v>
      </c>
      <c r="F63" s="13" t="s">
        <v>52</v>
      </c>
      <c r="G63" s="97">
        <v>22</v>
      </c>
      <c r="H63" s="1">
        <v>34</v>
      </c>
      <c r="I63" s="13">
        <v>72</v>
      </c>
      <c r="J63" s="48">
        <f t="shared" ref="J63:J64" si="22">H63*I63</f>
        <v>2448</v>
      </c>
      <c r="K63" s="45">
        <v>2020</v>
      </c>
      <c r="L63" s="17">
        <v>43831</v>
      </c>
      <c r="M63" s="17">
        <v>44377</v>
      </c>
      <c r="N63" s="41">
        <f t="shared" ref="N63:N64" si="23">G63*H63*I63</f>
        <v>53856</v>
      </c>
      <c r="O63" s="41"/>
      <c r="P63" s="41"/>
      <c r="Q63" s="41"/>
      <c r="R63" s="41"/>
      <c r="S63" s="41">
        <f t="shared" ref="S63:S64" si="24">SUM(N63:Q63)</f>
        <v>53856</v>
      </c>
      <c r="T63" s="49" t="s">
        <v>290</v>
      </c>
      <c r="U63" s="12" t="s">
        <v>291</v>
      </c>
    </row>
    <row r="64" spans="1:21" s="50" customFormat="1" ht="24">
      <c r="A64" s="13" t="s">
        <v>67</v>
      </c>
      <c r="B64" s="13" t="s">
        <v>52</v>
      </c>
      <c r="C64" s="13" t="s">
        <v>274</v>
      </c>
      <c r="D64" s="13" t="s">
        <v>9</v>
      </c>
      <c r="E64" s="13" t="s">
        <v>67</v>
      </c>
      <c r="F64" s="13" t="s">
        <v>52</v>
      </c>
      <c r="G64" s="97">
        <v>22</v>
      </c>
      <c r="H64" s="1">
        <v>30</v>
      </c>
      <c r="I64" s="13">
        <v>72</v>
      </c>
      <c r="J64" s="48">
        <f t="shared" si="22"/>
        <v>2160</v>
      </c>
      <c r="K64" s="45">
        <v>2020</v>
      </c>
      <c r="L64" s="17">
        <v>43831</v>
      </c>
      <c r="M64" s="17">
        <v>44377</v>
      </c>
      <c r="N64" s="41">
        <f t="shared" si="23"/>
        <v>47520</v>
      </c>
      <c r="O64" s="41"/>
      <c r="P64" s="41"/>
      <c r="Q64" s="41"/>
      <c r="R64" s="41"/>
      <c r="S64" s="41">
        <f t="shared" si="24"/>
        <v>47520</v>
      </c>
      <c r="T64" s="49" t="s">
        <v>290</v>
      </c>
      <c r="U64" s="12" t="s">
        <v>291</v>
      </c>
    </row>
    <row r="65" spans="1:21" s="21" customFormat="1" ht="24">
      <c r="A65" s="13" t="s">
        <v>67</v>
      </c>
      <c r="B65" s="39" t="s">
        <v>82</v>
      </c>
      <c r="C65" s="13" t="s">
        <v>83</v>
      </c>
      <c r="D65" s="39" t="s">
        <v>9</v>
      </c>
      <c r="E65" s="13" t="s">
        <v>67</v>
      </c>
      <c r="F65" s="39" t="s">
        <v>82</v>
      </c>
      <c r="G65" s="15">
        <v>30</v>
      </c>
      <c r="H65" s="14">
        <v>17</v>
      </c>
      <c r="I65" s="13">
        <v>72</v>
      </c>
      <c r="J65" s="14">
        <f t="shared" si="17"/>
        <v>1224</v>
      </c>
      <c r="K65" s="45">
        <v>2020</v>
      </c>
      <c r="L65" s="17">
        <v>43831</v>
      </c>
      <c r="M65" s="17">
        <v>44377</v>
      </c>
      <c r="N65" s="41">
        <f t="shared" si="21"/>
        <v>36720</v>
      </c>
      <c r="O65" s="20"/>
      <c r="P65" s="20"/>
      <c r="Q65" s="19"/>
      <c r="R65" s="20"/>
      <c r="S65" s="20">
        <f t="shared" si="20"/>
        <v>36720</v>
      </c>
      <c r="T65" s="12" t="s">
        <v>331</v>
      </c>
      <c r="U65" s="12" t="s">
        <v>291</v>
      </c>
    </row>
    <row r="66" spans="1:21" s="21" customFormat="1" ht="24">
      <c r="A66" s="13" t="s">
        <v>67</v>
      </c>
      <c r="B66" s="13" t="s">
        <v>48</v>
      </c>
      <c r="C66" s="13" t="s">
        <v>84</v>
      </c>
      <c r="D66" s="39" t="s">
        <v>9</v>
      </c>
      <c r="E66" s="13" t="s">
        <v>67</v>
      </c>
      <c r="F66" s="13" t="s">
        <v>48</v>
      </c>
      <c r="G66" s="15">
        <v>22</v>
      </c>
      <c r="H66" s="14">
        <v>34</v>
      </c>
      <c r="I66" s="13">
        <v>4.5</v>
      </c>
      <c r="J66" s="14">
        <f t="shared" si="17"/>
        <v>153</v>
      </c>
      <c r="K66" s="45">
        <v>2020</v>
      </c>
      <c r="L66" s="31">
        <v>43831</v>
      </c>
      <c r="M66" s="31">
        <v>43860</v>
      </c>
      <c r="N66" s="41">
        <f t="shared" si="21"/>
        <v>3366</v>
      </c>
      <c r="O66" s="20"/>
      <c r="P66" s="20"/>
      <c r="Q66" s="19"/>
      <c r="R66" s="20"/>
      <c r="S66" s="20">
        <f t="shared" si="20"/>
        <v>3366</v>
      </c>
      <c r="T66" s="12" t="s">
        <v>317</v>
      </c>
      <c r="U66" s="12" t="s">
        <v>291</v>
      </c>
    </row>
    <row r="67" spans="1:21" s="34" customFormat="1" ht="24">
      <c r="A67" s="13" t="s">
        <v>8</v>
      </c>
      <c r="B67" s="39" t="s">
        <v>99</v>
      </c>
      <c r="C67" s="39" t="s">
        <v>85</v>
      </c>
      <c r="D67" s="14" t="s">
        <v>9</v>
      </c>
      <c r="E67" s="13" t="s">
        <v>8</v>
      </c>
      <c r="F67" s="39" t="s">
        <v>99</v>
      </c>
      <c r="G67" s="15">
        <v>22</v>
      </c>
      <c r="H67" s="14">
        <v>24</v>
      </c>
      <c r="I67" s="13">
        <v>72</v>
      </c>
      <c r="J67" s="14">
        <f>H67*I67</f>
        <v>1728</v>
      </c>
      <c r="K67" s="45">
        <v>2020</v>
      </c>
      <c r="L67" s="31">
        <v>43831</v>
      </c>
      <c r="M67" s="31">
        <v>44377</v>
      </c>
      <c r="N67" s="41">
        <f t="shared" si="21"/>
        <v>38016</v>
      </c>
      <c r="O67" s="19"/>
      <c r="P67" s="19"/>
      <c r="Q67" s="19"/>
      <c r="R67" s="20"/>
      <c r="S67" s="41">
        <f>SUM(N67:R67)</f>
        <v>38016</v>
      </c>
      <c r="T67" s="12" t="s">
        <v>330</v>
      </c>
      <c r="U67" s="12" t="s">
        <v>291</v>
      </c>
    </row>
    <row r="68" spans="1:21" s="34" customFormat="1" ht="24">
      <c r="A68" s="13" t="s">
        <v>8</v>
      </c>
      <c r="B68" s="39" t="s">
        <v>99</v>
      </c>
      <c r="C68" s="39" t="s">
        <v>85</v>
      </c>
      <c r="D68" s="14" t="s">
        <v>9</v>
      </c>
      <c r="E68" s="13" t="s">
        <v>8</v>
      </c>
      <c r="F68" s="39" t="s">
        <v>99</v>
      </c>
      <c r="G68" s="15">
        <v>22</v>
      </c>
      <c r="H68" s="14">
        <v>6</v>
      </c>
      <c r="I68" s="13">
        <v>72</v>
      </c>
      <c r="J68" s="14">
        <f>H68*I68</f>
        <v>432</v>
      </c>
      <c r="K68" s="45">
        <v>2020</v>
      </c>
      <c r="L68" s="31">
        <v>43831</v>
      </c>
      <c r="M68" s="17">
        <v>44377</v>
      </c>
      <c r="N68" s="41">
        <f t="shared" si="21"/>
        <v>9504</v>
      </c>
      <c r="O68" s="19"/>
      <c r="P68" s="19"/>
      <c r="Q68" s="19"/>
      <c r="R68" s="20"/>
      <c r="S68" s="41">
        <f>SUM(N68:R68)</f>
        <v>9504</v>
      </c>
      <c r="T68" s="12" t="s">
        <v>330</v>
      </c>
      <c r="U68" s="12" t="s">
        <v>291</v>
      </c>
    </row>
    <row r="69" spans="1:21" s="34" customFormat="1" ht="24">
      <c r="A69" s="13" t="s">
        <v>67</v>
      </c>
      <c r="B69" s="39" t="s">
        <v>92</v>
      </c>
      <c r="C69" s="39" t="s">
        <v>351</v>
      </c>
      <c r="D69" s="14" t="s">
        <v>9</v>
      </c>
      <c r="E69" s="13" t="s">
        <v>67</v>
      </c>
      <c r="F69" s="39" t="s">
        <v>92</v>
      </c>
      <c r="G69" s="15">
        <v>22</v>
      </c>
      <c r="H69" s="14">
        <v>34</v>
      </c>
      <c r="I69" s="14">
        <v>28</v>
      </c>
      <c r="J69" s="14">
        <f>H69*I69</f>
        <v>952</v>
      </c>
      <c r="K69" s="45">
        <v>2020</v>
      </c>
      <c r="L69" s="31">
        <v>43922</v>
      </c>
      <c r="M69" s="17">
        <v>44135</v>
      </c>
      <c r="N69" s="41">
        <f t="shared" si="21"/>
        <v>20944</v>
      </c>
      <c r="O69" s="19"/>
      <c r="P69" s="19"/>
      <c r="Q69" s="19"/>
      <c r="R69" s="20"/>
      <c r="S69" s="41">
        <f>SUM(N69:R69)</f>
        <v>20944</v>
      </c>
      <c r="T69" s="12" t="s">
        <v>352</v>
      </c>
      <c r="U69" s="12" t="s">
        <v>291</v>
      </c>
    </row>
    <row r="70" spans="1:21" s="21" customFormat="1" ht="24">
      <c r="A70" s="13" t="s">
        <v>8</v>
      </c>
      <c r="B70" s="39" t="s">
        <v>268</v>
      </c>
      <c r="C70" s="39" t="s">
        <v>256</v>
      </c>
      <c r="D70" s="14" t="s">
        <v>34</v>
      </c>
      <c r="E70" s="13" t="s">
        <v>8</v>
      </c>
      <c r="F70" s="39" t="s">
        <v>268</v>
      </c>
      <c r="G70" s="70">
        <v>20</v>
      </c>
      <c r="H70" s="14">
        <v>20</v>
      </c>
      <c r="I70" s="51">
        <v>48</v>
      </c>
      <c r="J70" s="14">
        <f>+I70*H70</f>
        <v>960</v>
      </c>
      <c r="K70" s="45">
        <v>2020</v>
      </c>
      <c r="L70" s="31">
        <v>43831</v>
      </c>
      <c r="M70" s="31">
        <v>44196</v>
      </c>
      <c r="N70" s="41">
        <f t="shared" si="21"/>
        <v>19200</v>
      </c>
      <c r="O70" s="38">
        <f>+N70*0.02</f>
        <v>384</v>
      </c>
      <c r="P70" s="19"/>
      <c r="Q70" s="19"/>
      <c r="R70" s="20"/>
      <c r="S70" s="20">
        <f t="shared" ref="S70:S91" si="25">N70+O70+P70+Q70+R70</f>
        <v>19584</v>
      </c>
      <c r="T70" s="12" t="s">
        <v>353</v>
      </c>
      <c r="U70" s="12" t="s">
        <v>291</v>
      </c>
    </row>
    <row r="71" spans="1:21" s="21" customFormat="1" ht="24">
      <c r="A71" s="13" t="s">
        <v>67</v>
      </c>
      <c r="B71" s="39" t="s">
        <v>268</v>
      </c>
      <c r="C71" s="39" t="s">
        <v>257</v>
      </c>
      <c r="D71" s="14" t="s">
        <v>34</v>
      </c>
      <c r="E71" s="13" t="s">
        <v>67</v>
      </c>
      <c r="F71" s="39" t="s">
        <v>268</v>
      </c>
      <c r="G71" s="70">
        <v>20</v>
      </c>
      <c r="H71" s="14">
        <v>20</v>
      </c>
      <c r="I71" s="51">
        <v>48</v>
      </c>
      <c r="J71" s="14">
        <f t="shared" si="17"/>
        <v>960</v>
      </c>
      <c r="K71" s="45">
        <v>2020</v>
      </c>
      <c r="L71" s="31">
        <v>43831</v>
      </c>
      <c r="M71" s="31">
        <v>44196</v>
      </c>
      <c r="N71" s="41">
        <f t="shared" si="21"/>
        <v>19200</v>
      </c>
      <c r="O71" s="38">
        <f>+N71*0.02</f>
        <v>384</v>
      </c>
      <c r="P71" s="19"/>
      <c r="Q71" s="19"/>
      <c r="R71" s="20"/>
      <c r="S71" s="20">
        <f t="shared" si="25"/>
        <v>19584</v>
      </c>
      <c r="T71" s="12" t="s">
        <v>353</v>
      </c>
      <c r="U71" s="12" t="s">
        <v>291</v>
      </c>
    </row>
    <row r="72" spans="1:21" ht="24">
      <c r="A72" s="13" t="s">
        <v>8</v>
      </c>
      <c r="B72" s="14" t="s">
        <v>86</v>
      </c>
      <c r="C72" s="51" t="s">
        <v>27</v>
      </c>
      <c r="D72" s="39" t="s">
        <v>9</v>
      </c>
      <c r="E72" s="13" t="s">
        <v>8</v>
      </c>
      <c r="F72" s="14" t="s">
        <v>86</v>
      </c>
      <c r="G72" s="70">
        <v>22</v>
      </c>
      <c r="H72" s="14">
        <v>10</v>
      </c>
      <c r="I72" s="51">
        <v>12</v>
      </c>
      <c r="J72" s="14">
        <f t="shared" si="17"/>
        <v>120</v>
      </c>
      <c r="K72" s="45">
        <v>2020</v>
      </c>
      <c r="L72" s="31">
        <v>43831</v>
      </c>
      <c r="M72" s="31">
        <v>43921</v>
      </c>
      <c r="N72" s="41">
        <f t="shared" si="21"/>
        <v>2640</v>
      </c>
      <c r="O72" s="52"/>
      <c r="P72" s="52"/>
      <c r="Q72" s="19"/>
      <c r="R72" s="20"/>
      <c r="S72" s="20">
        <f t="shared" si="25"/>
        <v>2640</v>
      </c>
      <c r="T72" s="12" t="s">
        <v>353</v>
      </c>
      <c r="U72" s="12" t="s">
        <v>291</v>
      </c>
    </row>
    <row r="73" spans="1:21" ht="24">
      <c r="A73" s="13" t="s">
        <v>8</v>
      </c>
      <c r="B73" s="14" t="s">
        <v>354</v>
      </c>
      <c r="C73" s="51" t="s">
        <v>355</v>
      </c>
      <c r="D73" s="39" t="s">
        <v>9</v>
      </c>
      <c r="E73" s="13" t="s">
        <v>8</v>
      </c>
      <c r="F73" s="14" t="s">
        <v>354</v>
      </c>
      <c r="G73" s="70">
        <v>22</v>
      </c>
      <c r="H73" s="14">
        <v>20</v>
      </c>
      <c r="I73" s="51">
        <v>46</v>
      </c>
      <c r="J73" s="14">
        <f t="shared" si="17"/>
        <v>920</v>
      </c>
      <c r="K73" s="45">
        <v>2020</v>
      </c>
      <c r="L73" s="31">
        <v>43845</v>
      </c>
      <c r="M73" s="31">
        <v>44196</v>
      </c>
      <c r="N73" s="41">
        <f t="shared" si="21"/>
        <v>20240</v>
      </c>
      <c r="O73" s="52"/>
      <c r="P73" s="52"/>
      <c r="Q73" s="19"/>
      <c r="R73" s="20"/>
      <c r="S73" s="20">
        <f t="shared" si="25"/>
        <v>20240</v>
      </c>
      <c r="T73" s="12" t="s">
        <v>356</v>
      </c>
      <c r="U73" s="12" t="s">
        <v>291</v>
      </c>
    </row>
    <row r="74" spans="1:21" ht="24">
      <c r="A74" s="13" t="s">
        <v>8</v>
      </c>
      <c r="B74" s="14" t="s">
        <v>354</v>
      </c>
      <c r="C74" s="51" t="s">
        <v>355</v>
      </c>
      <c r="D74" s="39" t="s">
        <v>9</v>
      </c>
      <c r="E74" s="13" t="s">
        <v>8</v>
      </c>
      <c r="F74" s="14" t="s">
        <v>354</v>
      </c>
      <c r="G74" s="70">
        <v>22</v>
      </c>
      <c r="H74" s="14">
        <v>20</v>
      </c>
      <c r="I74" s="51">
        <v>2</v>
      </c>
      <c r="J74" s="14">
        <f>H74*I74</f>
        <v>40</v>
      </c>
      <c r="K74" s="45">
        <v>2021</v>
      </c>
      <c r="L74" s="31">
        <v>44197</v>
      </c>
      <c r="M74" s="31">
        <v>44210</v>
      </c>
      <c r="N74" s="41">
        <f t="shared" si="21"/>
        <v>880</v>
      </c>
      <c r="O74" s="52"/>
      <c r="P74" s="52"/>
      <c r="Q74" s="19"/>
      <c r="R74" s="20"/>
      <c r="S74" s="20">
        <f>N74+O74+P74+Q74+R74</f>
        <v>880</v>
      </c>
      <c r="T74" s="12" t="s">
        <v>356</v>
      </c>
      <c r="U74" s="12" t="s">
        <v>291</v>
      </c>
    </row>
    <row r="75" spans="1:21" ht="24">
      <c r="A75" s="13" t="s">
        <v>8</v>
      </c>
      <c r="B75" s="14" t="s">
        <v>273</v>
      </c>
      <c r="C75" s="14" t="s">
        <v>357</v>
      </c>
      <c r="D75" s="14" t="s">
        <v>9</v>
      </c>
      <c r="E75" s="13" t="s">
        <v>8</v>
      </c>
      <c r="F75" s="14" t="s">
        <v>273</v>
      </c>
      <c r="G75" s="70">
        <v>22</v>
      </c>
      <c r="H75" s="14" t="s">
        <v>358</v>
      </c>
      <c r="I75" s="14">
        <v>12</v>
      </c>
      <c r="J75" s="14">
        <v>30</v>
      </c>
      <c r="K75" s="45">
        <v>2020</v>
      </c>
      <c r="L75" s="31">
        <v>43831</v>
      </c>
      <c r="M75" s="31">
        <v>44196</v>
      </c>
      <c r="N75" s="41">
        <f>5*12*22</f>
        <v>1320</v>
      </c>
      <c r="O75" s="20"/>
      <c r="P75" s="20"/>
      <c r="Q75" s="19"/>
      <c r="R75" s="20"/>
      <c r="S75" s="20">
        <f>N75+O75+P75+Q75+R75</f>
        <v>1320</v>
      </c>
      <c r="T75" s="12" t="s">
        <v>353</v>
      </c>
      <c r="U75" s="12" t="s">
        <v>291</v>
      </c>
    </row>
    <row r="76" spans="1:21" ht="24">
      <c r="A76" s="13" t="s">
        <v>8</v>
      </c>
      <c r="B76" s="14" t="s">
        <v>273</v>
      </c>
      <c r="C76" s="14" t="s">
        <v>359</v>
      </c>
      <c r="D76" s="14" t="s">
        <v>9</v>
      </c>
      <c r="E76" s="13" t="s">
        <v>8</v>
      </c>
      <c r="F76" s="14" t="s">
        <v>273</v>
      </c>
      <c r="G76" s="70">
        <v>24.29</v>
      </c>
      <c r="H76" s="14">
        <v>12</v>
      </c>
      <c r="I76" s="14">
        <v>48</v>
      </c>
      <c r="J76" s="14">
        <f t="shared" ref="J76:J92" si="26">H76*I76</f>
        <v>576</v>
      </c>
      <c r="K76" s="45">
        <v>2020</v>
      </c>
      <c r="L76" s="31">
        <v>43831</v>
      </c>
      <c r="M76" s="31">
        <v>44196</v>
      </c>
      <c r="N76" s="41">
        <f>G76*H76*I76</f>
        <v>13991.04</v>
      </c>
      <c r="O76" s="20"/>
      <c r="P76" s="20"/>
      <c r="Q76" s="19"/>
      <c r="R76" s="20"/>
      <c r="S76" s="20">
        <f>N76+O76+P76+Q76+R76</f>
        <v>13991.04</v>
      </c>
      <c r="T76" s="12" t="s">
        <v>353</v>
      </c>
      <c r="U76" s="12" t="s">
        <v>291</v>
      </c>
    </row>
    <row r="77" spans="1:21" ht="24">
      <c r="A77" s="13" t="s">
        <v>8</v>
      </c>
      <c r="B77" s="14" t="s">
        <v>35</v>
      </c>
      <c r="C77" s="51" t="s">
        <v>36</v>
      </c>
      <c r="D77" s="14" t="s">
        <v>9</v>
      </c>
      <c r="E77" s="13" t="s">
        <v>8</v>
      </c>
      <c r="F77" s="14" t="s">
        <v>35</v>
      </c>
      <c r="G77" s="70">
        <v>13</v>
      </c>
      <c r="H77" s="40">
        <v>20</v>
      </c>
      <c r="I77" s="51">
        <v>48</v>
      </c>
      <c r="J77" s="51">
        <f t="shared" si="26"/>
        <v>960</v>
      </c>
      <c r="K77" s="45">
        <v>2020</v>
      </c>
      <c r="L77" s="31">
        <v>43831</v>
      </c>
      <c r="M77" s="31">
        <v>44196</v>
      </c>
      <c r="N77" s="41">
        <f t="shared" ref="N77:N85" si="27">(G77*H77*I77)</f>
        <v>12480</v>
      </c>
      <c r="O77" s="19"/>
      <c r="P77" s="20"/>
      <c r="Q77" s="19"/>
      <c r="R77" s="83"/>
      <c r="S77" s="20">
        <f t="shared" si="25"/>
        <v>12480</v>
      </c>
      <c r="T77" s="12" t="s">
        <v>353</v>
      </c>
      <c r="U77" s="12" t="s">
        <v>291</v>
      </c>
    </row>
    <row r="78" spans="1:21" ht="24">
      <c r="A78" s="13" t="s">
        <v>8</v>
      </c>
      <c r="B78" s="14" t="s">
        <v>35</v>
      </c>
      <c r="C78" s="51" t="s">
        <v>294</v>
      </c>
      <c r="D78" s="14" t="s">
        <v>9</v>
      </c>
      <c r="E78" s="13" t="s">
        <v>8</v>
      </c>
      <c r="F78" s="14" t="s">
        <v>35</v>
      </c>
      <c r="G78" s="70">
        <v>25</v>
      </c>
      <c r="H78" s="40">
        <v>15</v>
      </c>
      <c r="I78" s="51">
        <v>48</v>
      </c>
      <c r="J78" s="51">
        <f t="shared" si="26"/>
        <v>720</v>
      </c>
      <c r="K78" s="45" t="s">
        <v>360</v>
      </c>
      <c r="L78" s="17">
        <v>43709</v>
      </c>
      <c r="M78" s="17">
        <v>44074</v>
      </c>
      <c r="N78" s="41">
        <f t="shared" si="27"/>
        <v>18000</v>
      </c>
      <c r="O78" s="19"/>
      <c r="P78" s="20"/>
      <c r="Q78" s="19"/>
      <c r="R78" s="83"/>
      <c r="S78" s="20">
        <f t="shared" si="25"/>
        <v>18000</v>
      </c>
      <c r="T78" s="54" t="s">
        <v>361</v>
      </c>
      <c r="U78" s="12" t="s">
        <v>291</v>
      </c>
    </row>
    <row r="79" spans="1:21" ht="24">
      <c r="A79" s="13" t="s">
        <v>8</v>
      </c>
      <c r="B79" s="14" t="s">
        <v>35</v>
      </c>
      <c r="C79" s="51" t="s">
        <v>362</v>
      </c>
      <c r="D79" s="14" t="s">
        <v>9</v>
      </c>
      <c r="E79" s="13" t="s">
        <v>8</v>
      </c>
      <c r="F79" s="14" t="s">
        <v>35</v>
      </c>
      <c r="G79" s="70">
        <v>22</v>
      </c>
      <c r="H79" s="40">
        <v>10</v>
      </c>
      <c r="I79" s="51">
        <v>38</v>
      </c>
      <c r="J79" s="51">
        <f t="shared" si="26"/>
        <v>380</v>
      </c>
      <c r="K79" s="45">
        <v>2020</v>
      </c>
      <c r="L79" s="17">
        <v>43902</v>
      </c>
      <c r="M79" s="17">
        <v>44196</v>
      </c>
      <c r="N79" s="41">
        <f t="shared" si="27"/>
        <v>8360</v>
      </c>
      <c r="O79" s="19"/>
      <c r="P79" s="20"/>
      <c r="Q79" s="19"/>
      <c r="R79" s="83"/>
      <c r="S79" s="20">
        <f t="shared" si="25"/>
        <v>8360</v>
      </c>
      <c r="T79" s="54" t="s">
        <v>363</v>
      </c>
      <c r="U79" s="12" t="s">
        <v>291</v>
      </c>
    </row>
    <row r="80" spans="1:21" ht="24">
      <c r="A80" s="13" t="s">
        <v>8</v>
      </c>
      <c r="B80" s="14" t="s">
        <v>35</v>
      </c>
      <c r="C80" s="51" t="s">
        <v>362</v>
      </c>
      <c r="D80" s="14" t="s">
        <v>9</v>
      </c>
      <c r="E80" s="13" t="s">
        <v>8</v>
      </c>
      <c r="F80" s="14" t="s">
        <v>35</v>
      </c>
      <c r="G80" s="70">
        <v>22</v>
      </c>
      <c r="H80" s="40">
        <v>10</v>
      </c>
      <c r="I80" s="51">
        <v>10</v>
      </c>
      <c r="J80" s="51">
        <f t="shared" si="26"/>
        <v>100</v>
      </c>
      <c r="K80" s="45">
        <v>2021</v>
      </c>
      <c r="L80" s="17">
        <v>44197</v>
      </c>
      <c r="M80" s="17">
        <v>44266</v>
      </c>
      <c r="N80" s="41">
        <f t="shared" si="27"/>
        <v>2200</v>
      </c>
      <c r="O80" s="19"/>
      <c r="P80" s="20"/>
      <c r="Q80" s="19"/>
      <c r="R80" s="83"/>
      <c r="S80" s="20">
        <f t="shared" si="25"/>
        <v>2200</v>
      </c>
      <c r="T80" s="54" t="s">
        <v>363</v>
      </c>
      <c r="U80" s="12" t="s">
        <v>291</v>
      </c>
    </row>
    <row r="81" spans="1:23" ht="24">
      <c r="A81" s="13" t="s">
        <v>8</v>
      </c>
      <c r="B81" s="14" t="s">
        <v>88</v>
      </c>
      <c r="C81" s="51" t="s">
        <v>89</v>
      </c>
      <c r="D81" s="14" t="s">
        <v>9</v>
      </c>
      <c r="E81" s="13" t="s">
        <v>8</v>
      </c>
      <c r="F81" s="14" t="s">
        <v>88</v>
      </c>
      <c r="G81" s="70">
        <v>22</v>
      </c>
      <c r="H81" s="14">
        <v>5</v>
      </c>
      <c r="I81" s="51">
        <v>48</v>
      </c>
      <c r="J81" s="51">
        <f t="shared" si="26"/>
        <v>240</v>
      </c>
      <c r="K81" s="45">
        <v>2020</v>
      </c>
      <c r="L81" s="31">
        <v>43831</v>
      </c>
      <c r="M81" s="31">
        <v>44196</v>
      </c>
      <c r="N81" s="41">
        <f t="shared" si="27"/>
        <v>5280</v>
      </c>
      <c r="O81" s="19"/>
      <c r="P81" s="20"/>
      <c r="Q81" s="19"/>
      <c r="R81" s="83"/>
      <c r="S81" s="20">
        <f t="shared" si="25"/>
        <v>5280</v>
      </c>
      <c r="T81" s="12" t="s">
        <v>353</v>
      </c>
      <c r="U81" s="12" t="s">
        <v>291</v>
      </c>
    </row>
    <row r="82" spans="1:23" ht="24">
      <c r="A82" s="13" t="s">
        <v>8</v>
      </c>
      <c r="B82" s="14" t="s">
        <v>88</v>
      </c>
      <c r="C82" s="51" t="s">
        <v>90</v>
      </c>
      <c r="D82" s="14" t="s">
        <v>9</v>
      </c>
      <c r="E82" s="13" t="s">
        <v>8</v>
      </c>
      <c r="F82" s="14" t="s">
        <v>88</v>
      </c>
      <c r="G82" s="70">
        <v>22</v>
      </c>
      <c r="H82" s="14">
        <v>4</v>
      </c>
      <c r="I82" s="51">
        <v>48</v>
      </c>
      <c r="J82" s="51">
        <f t="shared" si="26"/>
        <v>192</v>
      </c>
      <c r="K82" s="45">
        <v>2020</v>
      </c>
      <c r="L82" s="31">
        <v>43831</v>
      </c>
      <c r="M82" s="31">
        <v>44196</v>
      </c>
      <c r="N82" s="41">
        <f t="shared" si="27"/>
        <v>4224</v>
      </c>
      <c r="O82" s="19"/>
      <c r="P82" s="20"/>
      <c r="Q82" s="19"/>
      <c r="R82" s="83"/>
      <c r="S82" s="20">
        <f t="shared" si="25"/>
        <v>4224</v>
      </c>
      <c r="T82" s="12" t="s">
        <v>353</v>
      </c>
      <c r="U82" s="12" t="s">
        <v>291</v>
      </c>
    </row>
    <row r="83" spans="1:23" ht="24">
      <c r="A83" s="13" t="s">
        <v>8</v>
      </c>
      <c r="B83" s="14" t="s">
        <v>88</v>
      </c>
      <c r="C83" s="51" t="s">
        <v>91</v>
      </c>
      <c r="D83" s="14" t="s">
        <v>9</v>
      </c>
      <c r="E83" s="13" t="s">
        <v>8</v>
      </c>
      <c r="F83" s="14" t="s">
        <v>88</v>
      </c>
      <c r="G83" s="70">
        <v>22</v>
      </c>
      <c r="H83" s="14">
        <v>8</v>
      </c>
      <c r="I83" s="51">
        <v>48</v>
      </c>
      <c r="J83" s="51">
        <f t="shared" si="26"/>
        <v>384</v>
      </c>
      <c r="K83" s="45">
        <v>2020</v>
      </c>
      <c r="L83" s="31">
        <v>43831</v>
      </c>
      <c r="M83" s="31">
        <v>44196</v>
      </c>
      <c r="N83" s="41">
        <f t="shared" si="27"/>
        <v>8448</v>
      </c>
      <c r="O83" s="19"/>
      <c r="P83" s="20"/>
      <c r="Q83" s="19"/>
      <c r="R83" s="83"/>
      <c r="S83" s="20">
        <f t="shared" si="25"/>
        <v>8448</v>
      </c>
      <c r="T83" s="12" t="s">
        <v>353</v>
      </c>
      <c r="U83" s="12" t="s">
        <v>291</v>
      </c>
    </row>
    <row r="84" spans="1:23" ht="24">
      <c r="A84" s="13" t="s">
        <v>8</v>
      </c>
      <c r="B84" s="14" t="s">
        <v>364</v>
      </c>
      <c r="C84" s="51" t="s">
        <v>398</v>
      </c>
      <c r="D84" s="14" t="s">
        <v>9</v>
      </c>
      <c r="E84" s="13" t="s">
        <v>8</v>
      </c>
      <c r="F84" s="14" t="s">
        <v>364</v>
      </c>
      <c r="G84" s="70">
        <v>22</v>
      </c>
      <c r="H84" s="14">
        <v>5</v>
      </c>
      <c r="I84" s="51">
        <v>84</v>
      </c>
      <c r="J84" s="51">
        <f t="shared" si="26"/>
        <v>420</v>
      </c>
      <c r="K84" s="45">
        <v>2020</v>
      </c>
      <c r="L84" s="31">
        <v>43976</v>
      </c>
      <c r="M84" s="31">
        <v>44561</v>
      </c>
      <c r="N84" s="41">
        <f t="shared" si="27"/>
        <v>9240</v>
      </c>
      <c r="O84" s="19"/>
      <c r="P84" s="20"/>
      <c r="Q84" s="19"/>
      <c r="R84" s="83"/>
      <c r="S84" s="20">
        <f t="shared" si="25"/>
        <v>9240</v>
      </c>
      <c r="T84" s="12" t="s">
        <v>416</v>
      </c>
      <c r="U84" s="12" t="s">
        <v>291</v>
      </c>
    </row>
    <row r="85" spans="1:23" ht="24">
      <c r="A85" s="13" t="s">
        <v>8</v>
      </c>
      <c r="B85" s="14" t="s">
        <v>364</v>
      </c>
      <c r="C85" s="51" t="s">
        <v>399</v>
      </c>
      <c r="D85" s="14" t="s">
        <v>9</v>
      </c>
      <c r="E85" s="13" t="s">
        <v>8</v>
      </c>
      <c r="F85" s="14" t="s">
        <v>364</v>
      </c>
      <c r="G85" s="70">
        <v>22</v>
      </c>
      <c r="H85" s="14">
        <v>5</v>
      </c>
      <c r="I85" s="51">
        <v>84</v>
      </c>
      <c r="J85" s="51">
        <f t="shared" si="26"/>
        <v>420</v>
      </c>
      <c r="K85" s="45">
        <v>2020</v>
      </c>
      <c r="L85" s="31">
        <v>43976</v>
      </c>
      <c r="M85" s="31">
        <v>44561</v>
      </c>
      <c r="N85" s="41">
        <f t="shared" si="27"/>
        <v>9240</v>
      </c>
      <c r="O85" s="19"/>
      <c r="P85" s="20"/>
      <c r="Q85" s="19"/>
      <c r="R85" s="83"/>
      <c r="S85" s="20">
        <f t="shared" si="25"/>
        <v>9240</v>
      </c>
      <c r="T85" s="12" t="s">
        <v>416</v>
      </c>
      <c r="U85" s="12" t="s">
        <v>291</v>
      </c>
    </row>
    <row r="86" spans="1:23" s="55" customFormat="1" ht="24">
      <c r="A86" s="13" t="s">
        <v>8</v>
      </c>
      <c r="B86" s="13" t="s">
        <v>15</v>
      </c>
      <c r="C86" s="13" t="s">
        <v>94</v>
      </c>
      <c r="D86" s="13" t="s">
        <v>9</v>
      </c>
      <c r="E86" s="13" t="s">
        <v>8</v>
      </c>
      <c r="F86" s="13" t="s">
        <v>15</v>
      </c>
      <c r="G86" s="70">
        <v>22</v>
      </c>
      <c r="H86" s="13">
        <v>34</v>
      </c>
      <c r="I86" s="51">
        <v>4</v>
      </c>
      <c r="J86" s="14">
        <f t="shared" si="26"/>
        <v>136</v>
      </c>
      <c r="K86" s="45">
        <v>2020</v>
      </c>
      <c r="L86" s="17">
        <v>43670</v>
      </c>
      <c r="M86" s="17">
        <v>43861</v>
      </c>
      <c r="N86" s="20">
        <v>1320</v>
      </c>
      <c r="O86" s="98"/>
      <c r="P86" s="20"/>
      <c r="Q86" s="20"/>
      <c r="R86" s="20"/>
      <c r="S86" s="20">
        <f>SUM(N86:R86)</f>
        <v>1320</v>
      </c>
      <c r="T86" s="12" t="s">
        <v>417</v>
      </c>
      <c r="U86" s="12" t="s">
        <v>291</v>
      </c>
    </row>
    <row r="87" spans="1:23" s="55" customFormat="1" ht="24">
      <c r="A87" s="13" t="s">
        <v>8</v>
      </c>
      <c r="B87" s="13" t="s">
        <v>15</v>
      </c>
      <c r="C87" s="13" t="s">
        <v>365</v>
      </c>
      <c r="D87" s="13" t="s">
        <v>9</v>
      </c>
      <c r="E87" s="13" t="s">
        <v>8</v>
      </c>
      <c r="F87" s="13" t="s">
        <v>15</v>
      </c>
      <c r="G87" s="70">
        <v>22</v>
      </c>
      <c r="H87" s="13">
        <v>19</v>
      </c>
      <c r="I87" s="51">
        <v>2.5</v>
      </c>
      <c r="J87" s="14">
        <f t="shared" si="26"/>
        <v>47.5</v>
      </c>
      <c r="K87" s="45">
        <v>2020</v>
      </c>
      <c r="L87" s="17">
        <v>43885</v>
      </c>
      <c r="M87" s="17">
        <v>43900</v>
      </c>
      <c r="N87" s="20">
        <v>418</v>
      </c>
      <c r="O87" s="33"/>
      <c r="P87" s="20"/>
      <c r="Q87" s="20"/>
      <c r="R87" s="20"/>
      <c r="S87" s="20">
        <f>SUM(N87:R87)</f>
        <v>418</v>
      </c>
      <c r="T87" s="12" t="s">
        <v>366</v>
      </c>
      <c r="U87" s="12" t="s">
        <v>291</v>
      </c>
    </row>
    <row r="88" spans="1:23" ht="24">
      <c r="A88" s="13" t="s">
        <v>8</v>
      </c>
      <c r="B88" s="13" t="s">
        <v>95</v>
      </c>
      <c r="C88" s="13" t="s">
        <v>96</v>
      </c>
      <c r="D88" s="13" t="s">
        <v>9</v>
      </c>
      <c r="E88" s="13" t="s">
        <v>8</v>
      </c>
      <c r="F88" s="13" t="s">
        <v>95</v>
      </c>
      <c r="G88" s="70">
        <v>25</v>
      </c>
      <c r="H88" s="13">
        <v>20</v>
      </c>
      <c r="I88" s="51">
        <v>48</v>
      </c>
      <c r="J88" s="14">
        <f t="shared" si="26"/>
        <v>960</v>
      </c>
      <c r="K88" s="45">
        <v>2020</v>
      </c>
      <c r="L88" s="31">
        <v>43831</v>
      </c>
      <c r="M88" s="31">
        <v>44196</v>
      </c>
      <c r="N88" s="20">
        <f t="shared" ref="N88:N92" si="28">G88*H88*I88</f>
        <v>24000</v>
      </c>
      <c r="O88" s="33"/>
      <c r="P88" s="20"/>
      <c r="Q88" s="20"/>
      <c r="R88" s="20"/>
      <c r="S88" s="20">
        <f t="shared" si="25"/>
        <v>24000</v>
      </c>
      <c r="T88" s="12" t="s">
        <v>353</v>
      </c>
      <c r="U88" s="12" t="s">
        <v>291</v>
      </c>
    </row>
    <row r="89" spans="1:23" ht="24">
      <c r="A89" s="13" t="s">
        <v>8</v>
      </c>
      <c r="B89" s="13" t="s">
        <v>97</v>
      </c>
      <c r="C89" s="13" t="s">
        <v>246</v>
      </c>
      <c r="D89" s="13" t="s">
        <v>9</v>
      </c>
      <c r="E89" s="13" t="s">
        <v>8</v>
      </c>
      <c r="F89" s="13" t="s">
        <v>97</v>
      </c>
      <c r="G89" s="70">
        <v>22</v>
      </c>
      <c r="H89" s="13">
        <v>15</v>
      </c>
      <c r="I89" s="51">
        <v>48</v>
      </c>
      <c r="J89" s="14">
        <f>H89*I89</f>
        <v>720</v>
      </c>
      <c r="K89" s="45">
        <v>2020</v>
      </c>
      <c r="L89" s="31">
        <v>43831</v>
      </c>
      <c r="M89" s="31">
        <v>44196</v>
      </c>
      <c r="N89" s="20">
        <f t="shared" si="28"/>
        <v>15840</v>
      </c>
      <c r="O89" s="33"/>
      <c r="P89" s="20"/>
      <c r="Q89" s="20"/>
      <c r="R89" s="20"/>
      <c r="S89" s="20">
        <f t="shared" si="25"/>
        <v>15840</v>
      </c>
      <c r="T89" s="12" t="s">
        <v>353</v>
      </c>
      <c r="U89" s="12" t="s">
        <v>291</v>
      </c>
    </row>
    <row r="90" spans="1:23" ht="24">
      <c r="A90" s="13" t="s">
        <v>8</v>
      </c>
      <c r="B90" s="56" t="s">
        <v>97</v>
      </c>
      <c r="C90" s="56" t="s">
        <v>245</v>
      </c>
      <c r="D90" s="56" t="s">
        <v>9</v>
      </c>
      <c r="E90" s="13" t="s">
        <v>8</v>
      </c>
      <c r="F90" s="56" t="s">
        <v>97</v>
      </c>
      <c r="G90" s="70">
        <v>22</v>
      </c>
      <c r="H90" s="56">
        <v>18</v>
      </c>
      <c r="I90" s="56">
        <v>48</v>
      </c>
      <c r="J90" s="56">
        <f t="shared" si="26"/>
        <v>864</v>
      </c>
      <c r="K90" s="45">
        <v>2020</v>
      </c>
      <c r="L90" s="31">
        <v>43831</v>
      </c>
      <c r="M90" s="31">
        <v>44196</v>
      </c>
      <c r="N90" s="63">
        <f t="shared" si="28"/>
        <v>19008</v>
      </c>
      <c r="O90" s="63"/>
      <c r="P90" s="63"/>
      <c r="Q90" s="63"/>
      <c r="R90" s="63"/>
      <c r="S90" s="20">
        <f t="shared" si="25"/>
        <v>19008</v>
      </c>
      <c r="T90" s="12" t="s">
        <v>353</v>
      </c>
      <c r="U90" s="12" t="s">
        <v>291</v>
      </c>
    </row>
    <row r="91" spans="1:23" ht="24">
      <c r="A91" s="13" t="s">
        <v>8</v>
      </c>
      <c r="B91" s="13" t="s">
        <v>47</v>
      </c>
      <c r="C91" s="13" t="s">
        <v>254</v>
      </c>
      <c r="D91" s="13" t="s">
        <v>28</v>
      </c>
      <c r="E91" s="13" t="s">
        <v>8</v>
      </c>
      <c r="F91" s="13" t="s">
        <v>47</v>
      </c>
      <c r="G91" s="70">
        <v>18</v>
      </c>
      <c r="H91" s="13">
        <v>34</v>
      </c>
      <c r="I91" s="51">
        <v>48</v>
      </c>
      <c r="J91" s="14">
        <f t="shared" si="26"/>
        <v>1632</v>
      </c>
      <c r="K91" s="45">
        <v>2020</v>
      </c>
      <c r="L91" s="31">
        <v>43831</v>
      </c>
      <c r="M91" s="31">
        <v>44196</v>
      </c>
      <c r="N91" s="20">
        <f t="shared" si="28"/>
        <v>29376</v>
      </c>
      <c r="O91" s="33"/>
      <c r="P91" s="20"/>
      <c r="Q91" s="20">
        <f>N91*4%</f>
        <v>1175.04</v>
      </c>
      <c r="R91" s="20"/>
      <c r="S91" s="20">
        <f t="shared" si="25"/>
        <v>30551.040000000001</v>
      </c>
      <c r="T91" s="12" t="s">
        <v>353</v>
      </c>
      <c r="U91" s="12" t="s">
        <v>291</v>
      </c>
    </row>
    <row r="92" spans="1:23" ht="24">
      <c r="A92" s="13" t="s">
        <v>8</v>
      </c>
      <c r="B92" s="13" t="s">
        <v>258</v>
      </c>
      <c r="C92" s="13" t="s">
        <v>259</v>
      </c>
      <c r="D92" s="57" t="s">
        <v>34</v>
      </c>
      <c r="E92" s="13" t="s">
        <v>8</v>
      </c>
      <c r="F92" s="13" t="s">
        <v>258</v>
      </c>
      <c r="G92" s="70">
        <v>20</v>
      </c>
      <c r="H92" s="13">
        <v>10</v>
      </c>
      <c r="I92" s="51">
        <v>24</v>
      </c>
      <c r="J92" s="14">
        <f t="shared" si="26"/>
        <v>240</v>
      </c>
      <c r="K92" s="45">
        <v>2020</v>
      </c>
      <c r="L92" s="31">
        <v>43831</v>
      </c>
      <c r="M92" s="31">
        <v>44012</v>
      </c>
      <c r="N92" s="20">
        <f t="shared" si="28"/>
        <v>4800</v>
      </c>
      <c r="O92" s="19">
        <f>N92*2%</f>
        <v>96</v>
      </c>
      <c r="P92" s="20"/>
      <c r="Q92" s="20"/>
      <c r="R92" s="20"/>
      <c r="S92" s="20">
        <f>N92+O92+P92+Q92+R92</f>
        <v>4896</v>
      </c>
      <c r="T92" s="12" t="s">
        <v>353</v>
      </c>
      <c r="U92" s="12" t="s">
        <v>291</v>
      </c>
    </row>
    <row r="93" spans="1:23" ht="24">
      <c r="A93" s="13" t="s">
        <v>8</v>
      </c>
      <c r="B93" s="39" t="s">
        <v>100</v>
      </c>
      <c r="C93" s="14" t="s">
        <v>101</v>
      </c>
      <c r="D93" s="14" t="s">
        <v>9</v>
      </c>
      <c r="E93" s="13" t="s">
        <v>8</v>
      </c>
      <c r="F93" s="39" t="s">
        <v>100</v>
      </c>
      <c r="G93" s="70">
        <v>25</v>
      </c>
      <c r="H93" s="14">
        <v>34</v>
      </c>
      <c r="I93" s="14">
        <v>24</v>
      </c>
      <c r="J93" s="14">
        <f t="shared" ref="J93:J106" si="29">+H93*I93</f>
        <v>816</v>
      </c>
      <c r="K93" s="45">
        <v>2020</v>
      </c>
      <c r="L93" s="31">
        <v>43831</v>
      </c>
      <c r="M93" s="31">
        <v>44012</v>
      </c>
      <c r="N93" s="41">
        <f t="shared" ref="N93:N106" si="30">(G93*H93*I93)</f>
        <v>20400</v>
      </c>
      <c r="O93" s="19"/>
      <c r="P93" s="19"/>
      <c r="Q93" s="19"/>
      <c r="R93" s="20"/>
      <c r="S93" s="58">
        <f t="shared" ref="S93:S106" si="31">SUM(N93:Q93)</f>
        <v>20400</v>
      </c>
      <c r="T93" s="12" t="s">
        <v>367</v>
      </c>
      <c r="U93" s="12" t="s">
        <v>291</v>
      </c>
    </row>
    <row r="94" spans="1:23" ht="24">
      <c r="A94" s="13" t="s">
        <v>8</v>
      </c>
      <c r="B94" s="59" t="s">
        <v>100</v>
      </c>
      <c r="C94" s="56" t="s">
        <v>102</v>
      </c>
      <c r="D94" s="57" t="s">
        <v>368</v>
      </c>
      <c r="E94" s="13" t="s">
        <v>8</v>
      </c>
      <c r="F94" s="59" t="s">
        <v>100</v>
      </c>
      <c r="G94" s="70">
        <v>30</v>
      </c>
      <c r="H94" s="56">
        <v>5</v>
      </c>
      <c r="I94" s="60">
        <v>24</v>
      </c>
      <c r="J94" s="14">
        <f t="shared" si="29"/>
        <v>120</v>
      </c>
      <c r="K94" s="99">
        <v>2020</v>
      </c>
      <c r="L94" s="31">
        <v>43831</v>
      </c>
      <c r="M94" s="31">
        <v>44012</v>
      </c>
      <c r="N94" s="41">
        <f t="shared" si="30"/>
        <v>3600</v>
      </c>
      <c r="O94" s="61"/>
      <c r="P94" s="62"/>
      <c r="Q94" s="61"/>
      <c r="R94" s="63"/>
      <c r="S94" s="58">
        <f t="shared" si="31"/>
        <v>3600</v>
      </c>
      <c r="T94" s="12" t="s">
        <v>367</v>
      </c>
      <c r="U94" s="12" t="s">
        <v>291</v>
      </c>
      <c r="V94" s="34"/>
      <c r="W94" s="34"/>
    </row>
    <row r="95" spans="1:23" ht="24">
      <c r="A95" s="13" t="s">
        <v>8</v>
      </c>
      <c r="B95" s="59" t="s">
        <v>100</v>
      </c>
      <c r="C95" s="56" t="s">
        <v>103</v>
      </c>
      <c r="D95" s="57" t="s">
        <v>368</v>
      </c>
      <c r="E95" s="13" t="s">
        <v>8</v>
      </c>
      <c r="F95" s="59" t="s">
        <v>100</v>
      </c>
      <c r="G95" s="70">
        <v>30</v>
      </c>
      <c r="H95" s="56">
        <v>5</v>
      </c>
      <c r="I95" s="60">
        <v>24</v>
      </c>
      <c r="J95" s="14">
        <f t="shared" si="29"/>
        <v>120</v>
      </c>
      <c r="K95" s="99">
        <v>2020</v>
      </c>
      <c r="L95" s="31">
        <v>43831</v>
      </c>
      <c r="M95" s="31">
        <v>44012</v>
      </c>
      <c r="N95" s="41">
        <f t="shared" si="30"/>
        <v>3600</v>
      </c>
      <c r="O95" s="61"/>
      <c r="P95" s="62"/>
      <c r="Q95" s="61"/>
      <c r="R95" s="63"/>
      <c r="S95" s="58">
        <f t="shared" si="31"/>
        <v>3600</v>
      </c>
      <c r="T95" s="12" t="s">
        <v>367</v>
      </c>
      <c r="U95" s="12" t="s">
        <v>291</v>
      </c>
      <c r="V95" s="34"/>
      <c r="W95" s="34"/>
    </row>
    <row r="96" spans="1:23" ht="24">
      <c r="A96" s="13" t="s">
        <v>8</v>
      </c>
      <c r="B96" s="59" t="s">
        <v>100</v>
      </c>
      <c r="C96" s="56" t="s">
        <v>104</v>
      </c>
      <c r="D96" s="57" t="s">
        <v>368</v>
      </c>
      <c r="E96" s="13" t="s">
        <v>8</v>
      </c>
      <c r="F96" s="59" t="s">
        <v>100</v>
      </c>
      <c r="G96" s="70">
        <v>30</v>
      </c>
      <c r="H96" s="56">
        <v>5</v>
      </c>
      <c r="I96" s="60">
        <v>24</v>
      </c>
      <c r="J96" s="14">
        <f t="shared" si="29"/>
        <v>120</v>
      </c>
      <c r="K96" s="99">
        <v>2020</v>
      </c>
      <c r="L96" s="31">
        <v>43831</v>
      </c>
      <c r="M96" s="31">
        <v>44012</v>
      </c>
      <c r="N96" s="41">
        <f t="shared" si="30"/>
        <v>3600</v>
      </c>
      <c r="O96" s="61"/>
      <c r="P96" s="62"/>
      <c r="Q96" s="61"/>
      <c r="R96" s="63"/>
      <c r="S96" s="58">
        <f t="shared" si="31"/>
        <v>3600</v>
      </c>
      <c r="T96" s="12" t="s">
        <v>367</v>
      </c>
      <c r="U96" s="12" t="s">
        <v>291</v>
      </c>
      <c r="V96" s="34"/>
      <c r="W96" s="34"/>
    </row>
    <row r="97" spans="1:23" ht="24">
      <c r="A97" s="13" t="s">
        <v>8</v>
      </c>
      <c r="B97" s="59" t="s">
        <v>100</v>
      </c>
      <c r="C97" s="56" t="s">
        <v>105</v>
      </c>
      <c r="D97" s="57" t="s">
        <v>368</v>
      </c>
      <c r="E97" s="13" t="s">
        <v>8</v>
      </c>
      <c r="F97" s="59" t="s">
        <v>100</v>
      </c>
      <c r="G97" s="70">
        <v>30</v>
      </c>
      <c r="H97" s="56">
        <v>5</v>
      </c>
      <c r="I97" s="60">
        <v>24</v>
      </c>
      <c r="J97" s="14">
        <f t="shared" si="29"/>
        <v>120</v>
      </c>
      <c r="K97" s="99">
        <v>2020</v>
      </c>
      <c r="L97" s="31">
        <v>43831</v>
      </c>
      <c r="M97" s="31">
        <v>44012</v>
      </c>
      <c r="N97" s="41">
        <f t="shared" si="30"/>
        <v>3600</v>
      </c>
      <c r="O97" s="61"/>
      <c r="P97" s="62"/>
      <c r="Q97" s="61"/>
      <c r="R97" s="63"/>
      <c r="S97" s="58">
        <f t="shared" si="31"/>
        <v>3600</v>
      </c>
      <c r="T97" s="12" t="s">
        <v>367</v>
      </c>
      <c r="U97" s="12" t="s">
        <v>291</v>
      </c>
      <c r="V97" s="34"/>
      <c r="W97" s="34"/>
    </row>
    <row r="98" spans="1:23" ht="24">
      <c r="A98" s="13" t="s">
        <v>8</v>
      </c>
      <c r="B98" s="59" t="s">
        <v>100</v>
      </c>
      <c r="C98" s="56" t="s">
        <v>106</v>
      </c>
      <c r="D98" s="57" t="s">
        <v>368</v>
      </c>
      <c r="E98" s="13" t="s">
        <v>8</v>
      </c>
      <c r="F98" s="59" t="s">
        <v>100</v>
      </c>
      <c r="G98" s="70">
        <v>30</v>
      </c>
      <c r="H98" s="56">
        <v>5</v>
      </c>
      <c r="I98" s="60">
        <v>24</v>
      </c>
      <c r="J98" s="14">
        <f t="shared" si="29"/>
        <v>120</v>
      </c>
      <c r="K98" s="99">
        <v>2020</v>
      </c>
      <c r="L98" s="31">
        <v>43831</v>
      </c>
      <c r="M98" s="31">
        <v>44012</v>
      </c>
      <c r="N98" s="41">
        <f t="shared" si="30"/>
        <v>3600</v>
      </c>
      <c r="O98" s="61"/>
      <c r="P98" s="62"/>
      <c r="Q98" s="61"/>
      <c r="R98" s="63"/>
      <c r="S98" s="58">
        <f t="shared" si="31"/>
        <v>3600</v>
      </c>
      <c r="T98" s="12" t="s">
        <v>367</v>
      </c>
      <c r="U98" s="12" t="s">
        <v>291</v>
      </c>
      <c r="V98" s="34"/>
      <c r="W98" s="34"/>
    </row>
    <row r="99" spans="1:23" ht="24">
      <c r="A99" s="13" t="s">
        <v>8</v>
      </c>
      <c r="B99" s="59" t="s">
        <v>100</v>
      </c>
      <c r="C99" s="56" t="s">
        <v>107</v>
      </c>
      <c r="D99" s="56" t="s">
        <v>108</v>
      </c>
      <c r="E99" s="13" t="s">
        <v>8</v>
      </c>
      <c r="F99" s="59" t="s">
        <v>100</v>
      </c>
      <c r="G99" s="70">
        <v>40</v>
      </c>
      <c r="H99" s="56">
        <v>8</v>
      </c>
      <c r="I99" s="60">
        <v>24</v>
      </c>
      <c r="J99" s="14">
        <f t="shared" si="29"/>
        <v>192</v>
      </c>
      <c r="K99" s="99">
        <v>2020</v>
      </c>
      <c r="L99" s="31">
        <v>43831</v>
      </c>
      <c r="M99" s="31">
        <v>44012</v>
      </c>
      <c r="N99" s="41">
        <f t="shared" si="30"/>
        <v>7680</v>
      </c>
      <c r="O99" s="61"/>
      <c r="P99" s="62"/>
      <c r="Q99" s="63">
        <f>+N99*0.04</f>
        <v>307.2</v>
      </c>
      <c r="R99" s="63"/>
      <c r="S99" s="58">
        <f t="shared" si="31"/>
        <v>7987.2</v>
      </c>
      <c r="T99" s="12" t="s">
        <v>367</v>
      </c>
      <c r="U99" s="12" t="s">
        <v>291</v>
      </c>
      <c r="V99" s="34"/>
      <c r="W99" s="34"/>
    </row>
    <row r="100" spans="1:23" ht="24">
      <c r="A100" s="13" t="s">
        <v>8</v>
      </c>
      <c r="B100" s="59" t="s">
        <v>100</v>
      </c>
      <c r="C100" s="56" t="s">
        <v>109</v>
      </c>
      <c r="D100" s="57" t="s">
        <v>108</v>
      </c>
      <c r="E100" s="13" t="s">
        <v>8</v>
      </c>
      <c r="F100" s="59" t="s">
        <v>100</v>
      </c>
      <c r="G100" s="70">
        <v>40</v>
      </c>
      <c r="H100" s="56">
        <v>8</v>
      </c>
      <c r="I100" s="60">
        <v>24</v>
      </c>
      <c r="J100" s="14">
        <f t="shared" si="29"/>
        <v>192</v>
      </c>
      <c r="K100" s="99">
        <v>2020</v>
      </c>
      <c r="L100" s="31">
        <v>43831</v>
      </c>
      <c r="M100" s="31">
        <v>44012</v>
      </c>
      <c r="N100" s="41">
        <f t="shared" si="30"/>
        <v>7680</v>
      </c>
      <c r="O100" s="61"/>
      <c r="P100" s="62"/>
      <c r="Q100" s="63">
        <f>+N100*0.04</f>
        <v>307.2</v>
      </c>
      <c r="R100" s="63"/>
      <c r="S100" s="58">
        <f t="shared" si="31"/>
        <v>7987.2</v>
      </c>
      <c r="T100" s="12" t="s">
        <v>367</v>
      </c>
      <c r="U100" s="12" t="s">
        <v>291</v>
      </c>
      <c r="V100" s="34"/>
      <c r="W100" s="34"/>
    </row>
    <row r="101" spans="1:23" ht="24">
      <c r="A101" s="13" t="s">
        <v>8</v>
      </c>
      <c r="B101" s="59" t="s">
        <v>100</v>
      </c>
      <c r="C101" s="56" t="s">
        <v>110</v>
      </c>
      <c r="D101" s="57" t="s">
        <v>108</v>
      </c>
      <c r="E101" s="13" t="s">
        <v>8</v>
      </c>
      <c r="F101" s="59" t="s">
        <v>100</v>
      </c>
      <c r="G101" s="70">
        <v>40</v>
      </c>
      <c r="H101" s="56">
        <v>11</v>
      </c>
      <c r="I101" s="60">
        <v>24</v>
      </c>
      <c r="J101" s="14">
        <f t="shared" si="29"/>
        <v>264</v>
      </c>
      <c r="K101" s="99">
        <v>2020</v>
      </c>
      <c r="L101" s="31">
        <v>43831</v>
      </c>
      <c r="M101" s="31">
        <v>44012</v>
      </c>
      <c r="N101" s="41">
        <f t="shared" si="30"/>
        <v>10560</v>
      </c>
      <c r="O101" s="61"/>
      <c r="P101" s="62"/>
      <c r="Q101" s="63">
        <f>+N101*0.04</f>
        <v>422.40000000000003</v>
      </c>
      <c r="R101" s="63"/>
      <c r="S101" s="58">
        <f t="shared" si="31"/>
        <v>10982.4</v>
      </c>
      <c r="T101" s="12" t="s">
        <v>367</v>
      </c>
      <c r="U101" s="12" t="s">
        <v>291</v>
      </c>
      <c r="V101" s="34"/>
      <c r="W101" s="34"/>
    </row>
    <row r="102" spans="1:23" ht="24">
      <c r="A102" s="13" t="s">
        <v>8</v>
      </c>
      <c r="B102" s="59" t="s">
        <v>100</v>
      </c>
      <c r="C102" s="56" t="s">
        <v>369</v>
      </c>
      <c r="D102" s="57" t="s">
        <v>108</v>
      </c>
      <c r="E102" s="13" t="s">
        <v>8</v>
      </c>
      <c r="F102" s="59" t="s">
        <v>100</v>
      </c>
      <c r="G102" s="70">
        <v>40</v>
      </c>
      <c r="H102" s="56">
        <v>5</v>
      </c>
      <c r="I102" s="60">
        <v>28</v>
      </c>
      <c r="J102" s="14">
        <f t="shared" si="29"/>
        <v>140</v>
      </c>
      <c r="K102" s="99">
        <v>2020</v>
      </c>
      <c r="L102" s="31">
        <v>43843</v>
      </c>
      <c r="M102" s="31">
        <v>44012</v>
      </c>
      <c r="N102" s="41">
        <f t="shared" si="30"/>
        <v>5600</v>
      </c>
      <c r="O102" s="61"/>
      <c r="P102" s="62"/>
      <c r="Q102" s="63">
        <f>+N102*0.04</f>
        <v>224</v>
      </c>
      <c r="R102" s="63"/>
      <c r="S102" s="58">
        <f t="shared" si="31"/>
        <v>5824</v>
      </c>
      <c r="T102" s="12" t="s">
        <v>370</v>
      </c>
      <c r="U102" s="12" t="s">
        <v>291</v>
      </c>
      <c r="V102" s="34"/>
      <c r="W102" s="34"/>
    </row>
    <row r="103" spans="1:23" ht="24">
      <c r="A103" s="13" t="s">
        <v>8</v>
      </c>
      <c r="B103" s="59" t="s">
        <v>100</v>
      </c>
      <c r="C103" s="56" t="s">
        <v>371</v>
      </c>
      <c r="D103" s="57" t="s">
        <v>108</v>
      </c>
      <c r="E103" s="13" t="s">
        <v>8</v>
      </c>
      <c r="F103" s="59" t="s">
        <v>100</v>
      </c>
      <c r="G103" s="70">
        <v>40</v>
      </c>
      <c r="H103" s="56">
        <v>5</v>
      </c>
      <c r="I103" s="60">
        <v>28</v>
      </c>
      <c r="J103" s="14">
        <f t="shared" si="29"/>
        <v>140</v>
      </c>
      <c r="K103" s="99">
        <v>2020</v>
      </c>
      <c r="L103" s="31">
        <v>43843</v>
      </c>
      <c r="M103" s="31">
        <v>44012</v>
      </c>
      <c r="N103" s="41">
        <f t="shared" si="30"/>
        <v>5600</v>
      </c>
      <c r="O103" s="61"/>
      <c r="P103" s="62"/>
      <c r="Q103" s="63">
        <f>+N103*0.04</f>
        <v>224</v>
      </c>
      <c r="R103" s="63"/>
      <c r="S103" s="58">
        <f t="shared" si="31"/>
        <v>5824</v>
      </c>
      <c r="T103" s="12" t="s">
        <v>370</v>
      </c>
      <c r="U103" s="12" t="s">
        <v>291</v>
      </c>
      <c r="V103" s="34"/>
      <c r="W103" s="34"/>
    </row>
    <row r="104" spans="1:23" ht="24">
      <c r="A104" s="13" t="s">
        <v>8</v>
      </c>
      <c r="B104" s="59" t="s">
        <v>100</v>
      </c>
      <c r="C104" s="56" t="s">
        <v>372</v>
      </c>
      <c r="D104" s="57" t="s">
        <v>368</v>
      </c>
      <c r="E104" s="13" t="s">
        <v>8</v>
      </c>
      <c r="F104" s="59" t="s">
        <v>100</v>
      </c>
      <c r="G104" s="70">
        <v>30</v>
      </c>
      <c r="H104" s="56">
        <v>5</v>
      </c>
      <c r="I104" s="60">
        <v>28</v>
      </c>
      <c r="J104" s="14">
        <f t="shared" si="29"/>
        <v>140</v>
      </c>
      <c r="K104" s="99">
        <v>2020</v>
      </c>
      <c r="L104" s="31">
        <v>43843</v>
      </c>
      <c r="M104" s="31">
        <v>44012</v>
      </c>
      <c r="N104" s="41">
        <f t="shared" si="30"/>
        <v>4200</v>
      </c>
      <c r="O104" s="61"/>
      <c r="P104" s="62"/>
      <c r="Q104" s="63"/>
      <c r="R104" s="63"/>
      <c r="S104" s="58">
        <f t="shared" si="31"/>
        <v>4200</v>
      </c>
      <c r="T104" s="12" t="s">
        <v>373</v>
      </c>
      <c r="U104" s="12" t="s">
        <v>291</v>
      </c>
      <c r="V104" s="34"/>
      <c r="W104" s="34"/>
    </row>
    <row r="105" spans="1:23" ht="24">
      <c r="A105" s="13" t="s">
        <v>8</v>
      </c>
      <c r="B105" s="59" t="s">
        <v>100</v>
      </c>
      <c r="C105" s="56" t="s">
        <v>374</v>
      </c>
      <c r="D105" s="57" t="s">
        <v>368</v>
      </c>
      <c r="E105" s="13" t="s">
        <v>8</v>
      </c>
      <c r="F105" s="59" t="s">
        <v>100</v>
      </c>
      <c r="G105" s="70">
        <v>30</v>
      </c>
      <c r="H105" s="56">
        <v>5</v>
      </c>
      <c r="I105" s="60">
        <v>28</v>
      </c>
      <c r="J105" s="14">
        <f t="shared" si="29"/>
        <v>140</v>
      </c>
      <c r="K105" s="99">
        <v>2020</v>
      </c>
      <c r="L105" s="31">
        <v>43843</v>
      </c>
      <c r="M105" s="31">
        <v>44012</v>
      </c>
      <c r="N105" s="41">
        <f t="shared" si="30"/>
        <v>4200</v>
      </c>
      <c r="O105" s="61"/>
      <c r="P105" s="62"/>
      <c r="Q105" s="63"/>
      <c r="R105" s="63"/>
      <c r="S105" s="58">
        <f t="shared" si="31"/>
        <v>4200</v>
      </c>
      <c r="T105" s="12" t="s">
        <v>373</v>
      </c>
      <c r="U105" s="12" t="s">
        <v>291</v>
      </c>
      <c r="V105" s="34"/>
      <c r="W105" s="34"/>
    </row>
    <row r="106" spans="1:23" ht="24">
      <c r="A106" s="13" t="s">
        <v>8</v>
      </c>
      <c r="B106" s="59" t="s">
        <v>100</v>
      </c>
      <c r="C106" s="56" t="s">
        <v>318</v>
      </c>
      <c r="D106" s="57" t="s">
        <v>375</v>
      </c>
      <c r="E106" s="13" t="s">
        <v>8</v>
      </c>
      <c r="F106" s="59" t="s">
        <v>100</v>
      </c>
      <c r="G106" s="70">
        <v>20</v>
      </c>
      <c r="H106" s="56">
        <v>10</v>
      </c>
      <c r="I106" s="60">
        <v>28</v>
      </c>
      <c r="J106" s="14">
        <f t="shared" si="29"/>
        <v>280</v>
      </c>
      <c r="K106" s="99">
        <v>2020</v>
      </c>
      <c r="L106" s="31">
        <v>43843</v>
      </c>
      <c r="M106" s="31">
        <v>44012</v>
      </c>
      <c r="N106" s="41">
        <f t="shared" si="30"/>
        <v>5600</v>
      </c>
      <c r="O106" s="19">
        <f>N106*2/100</f>
        <v>112</v>
      </c>
      <c r="P106" s="62"/>
      <c r="Q106" s="63"/>
      <c r="R106" s="63"/>
      <c r="S106" s="58">
        <f t="shared" si="31"/>
        <v>5712</v>
      </c>
      <c r="T106" s="12" t="s">
        <v>376</v>
      </c>
      <c r="U106" s="12" t="s">
        <v>291</v>
      </c>
      <c r="V106" s="34"/>
      <c r="W106" s="34"/>
    </row>
    <row r="107" spans="1:23" ht="24">
      <c r="A107" s="13" t="s">
        <v>8</v>
      </c>
      <c r="B107" s="66" t="s">
        <v>111</v>
      </c>
      <c r="C107" s="65" t="s">
        <v>255</v>
      </c>
      <c r="D107" s="66" t="s">
        <v>263</v>
      </c>
      <c r="E107" s="13" t="s">
        <v>8</v>
      </c>
      <c r="F107" s="66" t="s">
        <v>111</v>
      </c>
      <c r="G107" s="67">
        <v>26</v>
      </c>
      <c r="H107" s="66">
        <v>13</v>
      </c>
      <c r="I107" s="66">
        <v>46</v>
      </c>
      <c r="J107" s="66">
        <f t="shared" ref="J107:J132" si="32">H107*I107</f>
        <v>598</v>
      </c>
      <c r="K107" s="99">
        <v>2020</v>
      </c>
      <c r="L107" s="64">
        <v>43831</v>
      </c>
      <c r="M107" s="31">
        <v>44196</v>
      </c>
      <c r="N107" s="68">
        <f t="shared" ref="N107:N118" si="33">G107*H107*I107</f>
        <v>15548</v>
      </c>
      <c r="O107" s="52"/>
      <c r="P107" s="52"/>
      <c r="Q107" s="52"/>
      <c r="R107" s="63"/>
      <c r="S107" s="19">
        <f t="shared" ref="S107:S119" si="34">SUM(N107:R107)</f>
        <v>15548</v>
      </c>
      <c r="T107" s="12" t="s">
        <v>401</v>
      </c>
      <c r="U107" s="12" t="s">
        <v>291</v>
      </c>
      <c r="V107" s="34"/>
      <c r="W107" s="34"/>
    </row>
    <row r="108" spans="1:23" ht="24">
      <c r="A108" s="13" t="s">
        <v>8</v>
      </c>
      <c r="B108" s="66" t="s">
        <v>111</v>
      </c>
      <c r="C108" s="65" t="s">
        <v>112</v>
      </c>
      <c r="D108" s="66" t="s">
        <v>76</v>
      </c>
      <c r="E108" s="13" t="s">
        <v>8</v>
      </c>
      <c r="F108" s="66" t="s">
        <v>111</v>
      </c>
      <c r="G108" s="67">
        <v>23</v>
      </c>
      <c r="H108" s="66">
        <v>20</v>
      </c>
      <c r="I108" s="66">
        <v>46</v>
      </c>
      <c r="J108" s="66">
        <f t="shared" si="32"/>
        <v>920</v>
      </c>
      <c r="K108" s="99">
        <v>2020</v>
      </c>
      <c r="L108" s="64">
        <v>43831</v>
      </c>
      <c r="M108" s="31">
        <v>44196</v>
      </c>
      <c r="N108" s="68">
        <f t="shared" si="33"/>
        <v>21160</v>
      </c>
      <c r="O108" s="52">
        <f t="shared" ref="O108:O130" si="35">N108*2%</f>
        <v>423.2</v>
      </c>
      <c r="P108" s="52"/>
      <c r="Q108" s="52"/>
      <c r="R108" s="63"/>
      <c r="S108" s="19">
        <f t="shared" si="34"/>
        <v>21583.200000000001</v>
      </c>
      <c r="T108" s="12" t="s">
        <v>402</v>
      </c>
      <c r="U108" s="12" t="s">
        <v>291</v>
      </c>
      <c r="V108" s="34"/>
      <c r="W108" s="34"/>
    </row>
    <row r="109" spans="1:23" ht="24">
      <c r="A109" s="13" t="s">
        <v>8</v>
      </c>
      <c r="B109" s="66" t="s">
        <v>111</v>
      </c>
      <c r="C109" s="65" t="s">
        <v>114</v>
      </c>
      <c r="D109" s="66" t="s">
        <v>76</v>
      </c>
      <c r="E109" s="13" t="s">
        <v>8</v>
      </c>
      <c r="F109" s="66" t="s">
        <v>111</v>
      </c>
      <c r="G109" s="67">
        <v>23</v>
      </c>
      <c r="H109" s="66">
        <v>20</v>
      </c>
      <c r="I109" s="66">
        <v>46</v>
      </c>
      <c r="J109" s="66">
        <f t="shared" si="32"/>
        <v>920</v>
      </c>
      <c r="K109" s="99">
        <v>2020</v>
      </c>
      <c r="L109" s="64">
        <v>43831</v>
      </c>
      <c r="M109" s="31">
        <v>44196</v>
      </c>
      <c r="N109" s="68">
        <f t="shared" si="33"/>
        <v>21160</v>
      </c>
      <c r="O109" s="52">
        <f t="shared" si="35"/>
        <v>423.2</v>
      </c>
      <c r="P109" s="52"/>
      <c r="Q109" s="52"/>
      <c r="R109" s="63"/>
      <c r="S109" s="19">
        <f t="shared" si="34"/>
        <v>21583.200000000001</v>
      </c>
      <c r="T109" s="12" t="s">
        <v>402</v>
      </c>
      <c r="U109" s="12" t="s">
        <v>291</v>
      </c>
      <c r="V109" s="34"/>
      <c r="W109" s="34"/>
    </row>
    <row r="110" spans="1:23" ht="24">
      <c r="A110" s="13" t="s">
        <v>8</v>
      </c>
      <c r="B110" s="66" t="s">
        <v>111</v>
      </c>
      <c r="C110" s="65" t="s">
        <v>115</v>
      </c>
      <c r="D110" s="66" t="s">
        <v>76</v>
      </c>
      <c r="E110" s="13" t="s">
        <v>8</v>
      </c>
      <c r="F110" s="66" t="s">
        <v>111</v>
      </c>
      <c r="G110" s="67">
        <v>23</v>
      </c>
      <c r="H110" s="66">
        <v>2</v>
      </c>
      <c r="I110" s="66">
        <v>46</v>
      </c>
      <c r="J110" s="66">
        <f t="shared" si="32"/>
        <v>92</v>
      </c>
      <c r="K110" s="99">
        <v>2020</v>
      </c>
      <c r="L110" s="64">
        <v>43831</v>
      </c>
      <c r="M110" s="31">
        <v>44196</v>
      </c>
      <c r="N110" s="68">
        <f t="shared" si="33"/>
        <v>2116</v>
      </c>
      <c r="O110" s="52">
        <f t="shared" si="35"/>
        <v>42.32</v>
      </c>
      <c r="P110" s="52"/>
      <c r="Q110" s="52"/>
      <c r="R110" s="63"/>
      <c r="S110" s="19">
        <f t="shared" si="34"/>
        <v>2158.3200000000002</v>
      </c>
      <c r="T110" s="12" t="s">
        <v>402</v>
      </c>
      <c r="U110" s="12" t="s">
        <v>291</v>
      </c>
      <c r="V110" s="34"/>
      <c r="W110" s="34"/>
    </row>
    <row r="111" spans="1:23" ht="24">
      <c r="A111" s="13" t="s">
        <v>8</v>
      </c>
      <c r="B111" s="66" t="s">
        <v>111</v>
      </c>
      <c r="C111" s="65" t="s">
        <v>116</v>
      </c>
      <c r="D111" s="14" t="s">
        <v>34</v>
      </c>
      <c r="E111" s="13" t="s">
        <v>8</v>
      </c>
      <c r="F111" s="66" t="s">
        <v>111</v>
      </c>
      <c r="G111" s="67">
        <v>22</v>
      </c>
      <c r="H111" s="66">
        <v>15</v>
      </c>
      <c r="I111" s="66">
        <v>46</v>
      </c>
      <c r="J111" s="66">
        <f t="shared" si="32"/>
        <v>690</v>
      </c>
      <c r="K111" s="99">
        <v>2020</v>
      </c>
      <c r="L111" s="64">
        <v>43831</v>
      </c>
      <c r="M111" s="31">
        <v>44196</v>
      </c>
      <c r="N111" s="68">
        <f t="shared" si="33"/>
        <v>15180</v>
      </c>
      <c r="O111" s="52">
        <f t="shared" si="35"/>
        <v>303.60000000000002</v>
      </c>
      <c r="P111" s="52"/>
      <c r="Q111" s="52"/>
      <c r="R111" s="63"/>
      <c r="S111" s="19">
        <f t="shared" si="34"/>
        <v>15483.6</v>
      </c>
      <c r="T111" s="12" t="s">
        <v>402</v>
      </c>
      <c r="U111" s="12" t="s">
        <v>291</v>
      </c>
      <c r="V111" s="34"/>
      <c r="W111" s="34"/>
    </row>
    <row r="112" spans="1:23" ht="24">
      <c r="A112" s="13" t="s">
        <v>8</v>
      </c>
      <c r="B112" s="66" t="s">
        <v>111</v>
      </c>
      <c r="C112" s="65" t="s">
        <v>117</v>
      </c>
      <c r="D112" s="66" t="s">
        <v>76</v>
      </c>
      <c r="E112" s="13" t="s">
        <v>8</v>
      </c>
      <c r="F112" s="66" t="s">
        <v>111</v>
      </c>
      <c r="G112" s="67">
        <v>23</v>
      </c>
      <c r="H112" s="66">
        <v>5</v>
      </c>
      <c r="I112" s="66">
        <v>46</v>
      </c>
      <c r="J112" s="66">
        <f t="shared" si="32"/>
        <v>230</v>
      </c>
      <c r="K112" s="99">
        <v>2020</v>
      </c>
      <c r="L112" s="64">
        <v>43831</v>
      </c>
      <c r="M112" s="31">
        <v>44196</v>
      </c>
      <c r="N112" s="68">
        <f t="shared" si="33"/>
        <v>5290</v>
      </c>
      <c r="O112" s="52">
        <f t="shared" si="35"/>
        <v>105.8</v>
      </c>
      <c r="P112" s="52"/>
      <c r="Q112" s="52"/>
      <c r="R112" s="63"/>
      <c r="S112" s="19">
        <f t="shared" si="34"/>
        <v>5395.8</v>
      </c>
      <c r="T112" s="12" t="s">
        <v>402</v>
      </c>
      <c r="U112" s="12" t="s">
        <v>291</v>
      </c>
      <c r="V112" s="34"/>
      <c r="W112" s="34"/>
    </row>
    <row r="113" spans="1:23" ht="24">
      <c r="A113" s="13" t="s">
        <v>8</v>
      </c>
      <c r="B113" s="66" t="s">
        <v>111</v>
      </c>
      <c r="C113" s="65" t="s">
        <v>118</v>
      </c>
      <c r="D113" s="66" t="s">
        <v>76</v>
      </c>
      <c r="E113" s="13" t="s">
        <v>8</v>
      </c>
      <c r="F113" s="66" t="s">
        <v>111</v>
      </c>
      <c r="G113" s="67">
        <v>23</v>
      </c>
      <c r="H113" s="66">
        <v>11</v>
      </c>
      <c r="I113" s="66">
        <v>46</v>
      </c>
      <c r="J113" s="66">
        <f t="shared" si="32"/>
        <v>506</v>
      </c>
      <c r="K113" s="99">
        <v>2020</v>
      </c>
      <c r="L113" s="64">
        <v>43831</v>
      </c>
      <c r="M113" s="31">
        <v>44196</v>
      </c>
      <c r="N113" s="68">
        <f t="shared" si="33"/>
        <v>11638</v>
      </c>
      <c r="O113" s="52">
        <f t="shared" si="35"/>
        <v>232.76</v>
      </c>
      <c r="P113" s="52"/>
      <c r="Q113" s="52"/>
      <c r="R113" s="63"/>
      <c r="S113" s="19">
        <f t="shared" si="34"/>
        <v>11870.76</v>
      </c>
      <c r="T113" s="12" t="s">
        <v>402</v>
      </c>
      <c r="U113" s="12" t="s">
        <v>291</v>
      </c>
      <c r="V113" s="34"/>
      <c r="W113" s="34"/>
    </row>
    <row r="114" spans="1:23" ht="24">
      <c r="A114" s="13" t="s">
        <v>8</v>
      </c>
      <c r="B114" s="66" t="s">
        <v>111</v>
      </c>
      <c r="C114" s="65" t="s">
        <v>119</v>
      </c>
      <c r="D114" s="66" t="s">
        <v>76</v>
      </c>
      <c r="E114" s="13" t="s">
        <v>8</v>
      </c>
      <c r="F114" s="66" t="s">
        <v>111</v>
      </c>
      <c r="G114" s="67">
        <v>23</v>
      </c>
      <c r="H114" s="66">
        <v>27</v>
      </c>
      <c r="I114" s="66">
        <v>46</v>
      </c>
      <c r="J114" s="66">
        <f t="shared" si="32"/>
        <v>1242</v>
      </c>
      <c r="K114" s="99">
        <v>2020</v>
      </c>
      <c r="L114" s="64">
        <v>43831</v>
      </c>
      <c r="M114" s="31">
        <v>44196</v>
      </c>
      <c r="N114" s="68">
        <f t="shared" si="33"/>
        <v>28566</v>
      </c>
      <c r="O114" s="52">
        <f t="shared" si="35"/>
        <v>571.32000000000005</v>
      </c>
      <c r="P114" s="52"/>
      <c r="Q114" s="52"/>
      <c r="R114" s="63"/>
      <c r="S114" s="19">
        <f t="shared" si="34"/>
        <v>29137.32</v>
      </c>
      <c r="T114" s="12" t="s">
        <v>402</v>
      </c>
      <c r="U114" s="12" t="s">
        <v>291</v>
      </c>
      <c r="V114" s="34"/>
      <c r="W114" s="34"/>
    </row>
    <row r="115" spans="1:23" ht="24">
      <c r="A115" s="13" t="s">
        <v>8</v>
      </c>
      <c r="B115" s="66" t="s">
        <v>111</v>
      </c>
      <c r="C115" s="65" t="s">
        <v>378</v>
      </c>
      <c r="D115" s="66" t="s">
        <v>76</v>
      </c>
      <c r="E115" s="13" t="s">
        <v>8</v>
      </c>
      <c r="F115" s="66" t="s">
        <v>111</v>
      </c>
      <c r="G115" s="67">
        <v>23</v>
      </c>
      <c r="H115" s="66">
        <v>30</v>
      </c>
      <c r="I115" s="66">
        <v>46</v>
      </c>
      <c r="J115" s="66">
        <f t="shared" si="32"/>
        <v>1380</v>
      </c>
      <c r="K115" s="99">
        <v>2020</v>
      </c>
      <c r="L115" s="64">
        <v>43831</v>
      </c>
      <c r="M115" s="31">
        <v>44196</v>
      </c>
      <c r="N115" s="68">
        <f t="shared" si="33"/>
        <v>31740</v>
      </c>
      <c r="O115" s="52">
        <f t="shared" si="35"/>
        <v>634.80000000000007</v>
      </c>
      <c r="P115" s="52"/>
      <c r="Q115" s="52"/>
      <c r="R115" s="63"/>
      <c r="S115" s="19">
        <f t="shared" si="34"/>
        <v>32374.799999999999</v>
      </c>
      <c r="T115" s="12" t="s">
        <v>402</v>
      </c>
      <c r="U115" s="12" t="s">
        <v>291</v>
      </c>
      <c r="V115" s="34"/>
      <c r="W115" s="34"/>
    </row>
    <row r="116" spans="1:23" ht="24">
      <c r="A116" s="13" t="s">
        <v>8</v>
      </c>
      <c r="B116" s="66" t="s">
        <v>111</v>
      </c>
      <c r="C116" s="65" t="s">
        <v>120</v>
      </c>
      <c r="D116" s="66" t="s">
        <v>76</v>
      </c>
      <c r="E116" s="13" t="s">
        <v>8</v>
      </c>
      <c r="F116" s="66" t="s">
        <v>111</v>
      </c>
      <c r="G116" s="67">
        <v>23</v>
      </c>
      <c r="H116" s="66">
        <v>10</v>
      </c>
      <c r="I116" s="66">
        <v>46</v>
      </c>
      <c r="J116" s="66">
        <f t="shared" si="32"/>
        <v>460</v>
      </c>
      <c r="K116" s="99">
        <v>2020</v>
      </c>
      <c r="L116" s="64">
        <v>43831</v>
      </c>
      <c r="M116" s="31">
        <v>44196</v>
      </c>
      <c r="N116" s="68">
        <f t="shared" si="33"/>
        <v>10580</v>
      </c>
      <c r="O116" s="52">
        <f t="shared" si="35"/>
        <v>211.6</v>
      </c>
      <c r="P116" s="52"/>
      <c r="Q116" s="52"/>
      <c r="R116" s="63"/>
      <c r="S116" s="19">
        <f t="shared" si="34"/>
        <v>10791.6</v>
      </c>
      <c r="T116" s="12" t="s">
        <v>402</v>
      </c>
      <c r="U116" s="12" t="s">
        <v>291</v>
      </c>
      <c r="V116" s="34"/>
      <c r="W116" s="34"/>
    </row>
    <row r="117" spans="1:23" ht="24">
      <c r="A117" s="13" t="s">
        <v>8</v>
      </c>
      <c r="B117" s="66" t="s">
        <v>111</v>
      </c>
      <c r="C117" s="65" t="s">
        <v>121</v>
      </c>
      <c r="D117" s="66" t="s">
        <v>76</v>
      </c>
      <c r="E117" s="13" t="s">
        <v>8</v>
      </c>
      <c r="F117" s="66" t="s">
        <v>111</v>
      </c>
      <c r="G117" s="67">
        <v>23</v>
      </c>
      <c r="H117" s="66">
        <v>9</v>
      </c>
      <c r="I117" s="66">
        <v>46</v>
      </c>
      <c r="J117" s="66">
        <f t="shared" si="32"/>
        <v>414</v>
      </c>
      <c r="K117" s="99">
        <v>2020</v>
      </c>
      <c r="L117" s="64">
        <v>43831</v>
      </c>
      <c r="M117" s="31">
        <v>44196</v>
      </c>
      <c r="N117" s="68">
        <f t="shared" si="33"/>
        <v>9522</v>
      </c>
      <c r="O117" s="52">
        <f t="shared" si="35"/>
        <v>190.44</v>
      </c>
      <c r="P117" s="52"/>
      <c r="Q117" s="52"/>
      <c r="R117" s="63"/>
      <c r="S117" s="19">
        <f t="shared" si="34"/>
        <v>9712.44</v>
      </c>
      <c r="T117" s="12" t="s">
        <v>402</v>
      </c>
      <c r="U117" s="12" t="s">
        <v>291</v>
      </c>
      <c r="V117" s="34"/>
      <c r="W117" s="34"/>
    </row>
    <row r="118" spans="1:23" ht="24">
      <c r="A118" s="13" t="s">
        <v>8</v>
      </c>
      <c r="B118" s="66" t="s">
        <v>122</v>
      </c>
      <c r="C118" s="66" t="s">
        <v>123</v>
      </c>
      <c r="D118" s="66" t="s">
        <v>76</v>
      </c>
      <c r="E118" s="13" t="s">
        <v>8</v>
      </c>
      <c r="F118" s="66" t="s">
        <v>122</v>
      </c>
      <c r="G118" s="67">
        <v>23</v>
      </c>
      <c r="H118" s="66">
        <v>5</v>
      </c>
      <c r="I118" s="66">
        <v>46</v>
      </c>
      <c r="J118" s="56">
        <f t="shared" si="32"/>
        <v>230</v>
      </c>
      <c r="K118" s="99">
        <v>2020</v>
      </c>
      <c r="L118" s="64">
        <v>43831</v>
      </c>
      <c r="M118" s="31">
        <v>44196</v>
      </c>
      <c r="N118" s="68">
        <f t="shared" si="33"/>
        <v>5290</v>
      </c>
      <c r="O118" s="63">
        <f t="shared" si="35"/>
        <v>105.8</v>
      </c>
      <c r="P118" s="68"/>
      <c r="Q118" s="68"/>
      <c r="R118" s="68"/>
      <c r="S118" s="19">
        <f t="shared" si="34"/>
        <v>5395.8</v>
      </c>
      <c r="T118" s="12" t="s">
        <v>402</v>
      </c>
      <c r="U118" s="12" t="s">
        <v>291</v>
      </c>
      <c r="V118" s="34"/>
      <c r="W118" s="34"/>
    </row>
    <row r="119" spans="1:23" ht="24">
      <c r="A119" s="13" t="s">
        <v>8</v>
      </c>
      <c r="B119" s="66" t="s">
        <v>122</v>
      </c>
      <c r="C119" s="66" t="s">
        <v>124</v>
      </c>
      <c r="D119" s="66" t="s">
        <v>76</v>
      </c>
      <c r="E119" s="13" t="s">
        <v>8</v>
      </c>
      <c r="F119" s="66" t="s">
        <v>122</v>
      </c>
      <c r="G119" s="67">
        <v>23</v>
      </c>
      <c r="H119" s="66">
        <v>5</v>
      </c>
      <c r="I119" s="66">
        <v>46</v>
      </c>
      <c r="J119" s="56">
        <f t="shared" si="32"/>
        <v>230</v>
      </c>
      <c r="K119" s="99">
        <v>2020</v>
      </c>
      <c r="L119" s="64">
        <v>43831</v>
      </c>
      <c r="M119" s="31">
        <v>44196</v>
      </c>
      <c r="N119" s="69">
        <f>(G119*H119*I119)</f>
        <v>5290</v>
      </c>
      <c r="O119" s="63">
        <f t="shared" si="35"/>
        <v>105.8</v>
      </c>
      <c r="P119" s="68"/>
      <c r="Q119" s="68"/>
      <c r="R119" s="68"/>
      <c r="S119" s="19">
        <f t="shared" si="34"/>
        <v>5395.8</v>
      </c>
      <c r="T119" s="12" t="s">
        <v>402</v>
      </c>
      <c r="U119" s="12" t="s">
        <v>291</v>
      </c>
      <c r="V119" s="34"/>
      <c r="W119" s="34"/>
    </row>
    <row r="120" spans="1:23" ht="24">
      <c r="A120" s="13" t="s">
        <v>8</v>
      </c>
      <c r="B120" s="66" t="s">
        <v>122</v>
      </c>
      <c r="C120" s="66" t="s">
        <v>125</v>
      </c>
      <c r="D120" s="66" t="s">
        <v>76</v>
      </c>
      <c r="E120" s="13" t="s">
        <v>8</v>
      </c>
      <c r="F120" s="66" t="s">
        <v>122</v>
      </c>
      <c r="G120" s="67">
        <v>23</v>
      </c>
      <c r="H120" s="66">
        <v>13</v>
      </c>
      <c r="I120" s="66">
        <v>46</v>
      </c>
      <c r="J120" s="56">
        <f t="shared" si="32"/>
        <v>598</v>
      </c>
      <c r="K120" s="99">
        <v>2020</v>
      </c>
      <c r="L120" s="64">
        <v>43831</v>
      </c>
      <c r="M120" s="31">
        <v>44196</v>
      </c>
      <c r="N120" s="69">
        <f>(G120*H120*I120)</f>
        <v>13754</v>
      </c>
      <c r="O120" s="63">
        <f t="shared" si="35"/>
        <v>275.08</v>
      </c>
      <c r="P120" s="68"/>
      <c r="Q120" s="68"/>
      <c r="R120" s="68"/>
      <c r="S120" s="63">
        <f>SUM(N120:Q120)</f>
        <v>14029.08</v>
      </c>
      <c r="T120" s="12" t="s">
        <v>402</v>
      </c>
      <c r="U120" s="12" t="s">
        <v>291</v>
      </c>
      <c r="V120" s="34"/>
      <c r="W120" s="34"/>
    </row>
    <row r="121" spans="1:23" ht="24">
      <c r="A121" s="13" t="s">
        <v>8</v>
      </c>
      <c r="B121" s="66" t="s">
        <v>122</v>
      </c>
      <c r="C121" s="66" t="s">
        <v>126</v>
      </c>
      <c r="D121" s="66" t="s">
        <v>76</v>
      </c>
      <c r="E121" s="13" t="s">
        <v>8</v>
      </c>
      <c r="F121" s="66" t="s">
        <v>122</v>
      </c>
      <c r="G121" s="67">
        <v>23</v>
      </c>
      <c r="H121" s="66">
        <v>7</v>
      </c>
      <c r="I121" s="66">
        <v>46</v>
      </c>
      <c r="J121" s="56">
        <f t="shared" si="32"/>
        <v>322</v>
      </c>
      <c r="K121" s="99">
        <v>2020</v>
      </c>
      <c r="L121" s="64">
        <v>43831</v>
      </c>
      <c r="M121" s="31">
        <v>44196</v>
      </c>
      <c r="N121" s="69">
        <f>(G121*H121*I121)</f>
        <v>7406</v>
      </c>
      <c r="O121" s="63">
        <f t="shared" si="35"/>
        <v>148.12</v>
      </c>
      <c r="P121" s="68"/>
      <c r="Q121" s="68"/>
      <c r="R121" s="68"/>
      <c r="S121" s="63">
        <f>SUM(N121:Q121)</f>
        <v>7554.12</v>
      </c>
      <c r="T121" s="12" t="s">
        <v>402</v>
      </c>
      <c r="U121" s="12" t="s">
        <v>291</v>
      </c>
      <c r="V121" s="34"/>
      <c r="W121" s="34"/>
    </row>
    <row r="122" spans="1:23" ht="24">
      <c r="A122" s="13" t="s">
        <v>8</v>
      </c>
      <c r="B122" s="66" t="s">
        <v>122</v>
      </c>
      <c r="C122" s="66" t="s">
        <v>127</v>
      </c>
      <c r="D122" s="66" t="s">
        <v>76</v>
      </c>
      <c r="E122" s="13" t="s">
        <v>8</v>
      </c>
      <c r="F122" s="66" t="s">
        <v>122</v>
      </c>
      <c r="G122" s="67">
        <v>23</v>
      </c>
      <c r="H122" s="66">
        <v>12</v>
      </c>
      <c r="I122" s="66">
        <v>46</v>
      </c>
      <c r="J122" s="56">
        <f t="shared" si="32"/>
        <v>552</v>
      </c>
      <c r="K122" s="99">
        <v>2020</v>
      </c>
      <c r="L122" s="64">
        <v>43831</v>
      </c>
      <c r="M122" s="31">
        <v>44196</v>
      </c>
      <c r="N122" s="69">
        <f>(G122*H122*I122)</f>
        <v>12696</v>
      </c>
      <c r="O122" s="63">
        <f t="shared" si="35"/>
        <v>253.92000000000002</v>
      </c>
      <c r="P122" s="68"/>
      <c r="Q122" s="68"/>
      <c r="R122" s="68"/>
      <c r="S122" s="63">
        <f>SUM(N122:Q122)</f>
        <v>12949.92</v>
      </c>
      <c r="T122" s="12" t="s">
        <v>402</v>
      </c>
      <c r="U122" s="12" t="s">
        <v>291</v>
      </c>
      <c r="V122" s="34"/>
      <c r="W122" s="34"/>
    </row>
    <row r="123" spans="1:23" ht="24">
      <c r="A123" s="13" t="s">
        <v>8</v>
      </c>
      <c r="B123" s="66" t="s">
        <v>128</v>
      </c>
      <c r="C123" s="65" t="s">
        <v>129</v>
      </c>
      <c r="D123" s="66" t="s">
        <v>76</v>
      </c>
      <c r="E123" s="13" t="s">
        <v>8</v>
      </c>
      <c r="F123" s="66" t="s">
        <v>128</v>
      </c>
      <c r="G123" s="67">
        <v>23</v>
      </c>
      <c r="H123" s="66">
        <v>6</v>
      </c>
      <c r="I123" s="66">
        <v>48</v>
      </c>
      <c r="J123" s="66">
        <f t="shared" si="32"/>
        <v>288</v>
      </c>
      <c r="K123" s="99">
        <v>2020</v>
      </c>
      <c r="L123" s="64">
        <v>43831</v>
      </c>
      <c r="M123" s="31">
        <v>44196</v>
      </c>
      <c r="N123" s="68">
        <f t="shared" ref="N123:N130" si="36">G123*H123*I123</f>
        <v>6624</v>
      </c>
      <c r="O123" s="52">
        <f t="shared" si="35"/>
        <v>132.47999999999999</v>
      </c>
      <c r="P123" s="52"/>
      <c r="Q123" s="52"/>
      <c r="R123" s="63"/>
      <c r="S123" s="19">
        <f t="shared" ref="S123:S131" si="37">SUM(N123:R123)</f>
        <v>6756.48</v>
      </c>
      <c r="T123" s="12" t="s">
        <v>402</v>
      </c>
      <c r="U123" s="12" t="s">
        <v>291</v>
      </c>
      <c r="V123" s="34"/>
      <c r="W123" s="34"/>
    </row>
    <row r="124" spans="1:23" ht="24">
      <c r="A124" s="13" t="s">
        <v>8</v>
      </c>
      <c r="B124" s="66" t="s">
        <v>128</v>
      </c>
      <c r="C124" s="65" t="s">
        <v>130</v>
      </c>
      <c r="D124" s="66" t="s">
        <v>76</v>
      </c>
      <c r="E124" s="13" t="s">
        <v>8</v>
      </c>
      <c r="F124" s="66" t="s">
        <v>128</v>
      </c>
      <c r="G124" s="67">
        <v>23</v>
      </c>
      <c r="H124" s="66">
        <v>8</v>
      </c>
      <c r="I124" s="66">
        <v>48</v>
      </c>
      <c r="J124" s="66">
        <f t="shared" si="32"/>
        <v>384</v>
      </c>
      <c r="K124" s="99">
        <v>2020</v>
      </c>
      <c r="L124" s="64">
        <v>43831</v>
      </c>
      <c r="M124" s="31">
        <v>44196</v>
      </c>
      <c r="N124" s="68">
        <f t="shared" si="36"/>
        <v>8832</v>
      </c>
      <c r="O124" s="52">
        <f t="shared" si="35"/>
        <v>176.64000000000001</v>
      </c>
      <c r="P124" s="52"/>
      <c r="Q124" s="52"/>
      <c r="R124" s="63"/>
      <c r="S124" s="19">
        <f t="shared" si="37"/>
        <v>9008.64</v>
      </c>
      <c r="T124" s="12" t="s">
        <v>402</v>
      </c>
      <c r="U124" s="12" t="s">
        <v>291</v>
      </c>
      <c r="V124" s="34"/>
      <c r="W124" s="34"/>
    </row>
    <row r="125" spans="1:23" ht="24">
      <c r="A125" s="13" t="s">
        <v>8</v>
      </c>
      <c r="B125" s="66" t="s">
        <v>128</v>
      </c>
      <c r="C125" s="65" t="s">
        <v>121</v>
      </c>
      <c r="D125" s="66" t="s">
        <v>76</v>
      </c>
      <c r="E125" s="13" t="s">
        <v>8</v>
      </c>
      <c r="F125" s="66" t="s">
        <v>128</v>
      </c>
      <c r="G125" s="67">
        <v>23</v>
      </c>
      <c r="H125" s="66">
        <v>7</v>
      </c>
      <c r="I125" s="66">
        <v>48</v>
      </c>
      <c r="J125" s="66">
        <f t="shared" si="32"/>
        <v>336</v>
      </c>
      <c r="K125" s="99">
        <v>2020</v>
      </c>
      <c r="L125" s="64">
        <v>43831</v>
      </c>
      <c r="M125" s="31">
        <v>44196</v>
      </c>
      <c r="N125" s="68">
        <f t="shared" si="36"/>
        <v>7728</v>
      </c>
      <c r="O125" s="52">
        <f t="shared" si="35"/>
        <v>154.56</v>
      </c>
      <c r="P125" s="52"/>
      <c r="Q125" s="52"/>
      <c r="R125" s="63"/>
      <c r="S125" s="19">
        <f t="shared" si="37"/>
        <v>7882.56</v>
      </c>
      <c r="T125" s="12" t="s">
        <v>402</v>
      </c>
      <c r="U125" s="12" t="s">
        <v>291</v>
      </c>
      <c r="V125" s="34"/>
      <c r="W125" s="34"/>
    </row>
    <row r="126" spans="1:23" ht="24">
      <c r="A126" s="13" t="s">
        <v>8</v>
      </c>
      <c r="B126" s="66" t="s">
        <v>132</v>
      </c>
      <c r="C126" s="65" t="s">
        <v>131</v>
      </c>
      <c r="D126" s="66" t="s">
        <v>76</v>
      </c>
      <c r="E126" s="13" t="s">
        <v>8</v>
      </c>
      <c r="F126" s="66" t="s">
        <v>132</v>
      </c>
      <c r="G126" s="67">
        <v>23</v>
      </c>
      <c r="H126" s="66">
        <v>7</v>
      </c>
      <c r="I126" s="66">
        <v>16</v>
      </c>
      <c r="J126" s="66">
        <f t="shared" si="32"/>
        <v>112</v>
      </c>
      <c r="K126" s="99">
        <v>2020</v>
      </c>
      <c r="L126" s="64">
        <v>43831</v>
      </c>
      <c r="M126" s="31">
        <v>43951</v>
      </c>
      <c r="N126" s="68">
        <f t="shared" si="36"/>
        <v>2576</v>
      </c>
      <c r="O126" s="52">
        <f t="shared" si="35"/>
        <v>51.52</v>
      </c>
      <c r="P126" s="52"/>
      <c r="Q126" s="52"/>
      <c r="R126" s="63"/>
      <c r="S126" s="19">
        <f t="shared" si="37"/>
        <v>2627.52</v>
      </c>
      <c r="T126" s="12" t="s">
        <v>403</v>
      </c>
      <c r="U126" s="12" t="s">
        <v>291</v>
      </c>
      <c r="V126" s="34"/>
      <c r="W126" s="34"/>
    </row>
    <row r="127" spans="1:23" ht="24">
      <c r="A127" s="13" t="s">
        <v>8</v>
      </c>
      <c r="B127" s="66" t="s">
        <v>132</v>
      </c>
      <c r="C127" s="65" t="s">
        <v>131</v>
      </c>
      <c r="D127" s="66" t="s">
        <v>76</v>
      </c>
      <c r="E127" s="13" t="s">
        <v>8</v>
      </c>
      <c r="F127" s="66" t="s">
        <v>132</v>
      </c>
      <c r="G127" s="67">
        <v>23</v>
      </c>
      <c r="H127" s="66">
        <v>14</v>
      </c>
      <c r="I127" s="66">
        <v>32</v>
      </c>
      <c r="J127" s="66">
        <f t="shared" ref="J127" si="38">H127*I127</f>
        <v>448</v>
      </c>
      <c r="K127" s="99">
        <v>2020</v>
      </c>
      <c r="L127" s="64">
        <v>43952</v>
      </c>
      <c r="M127" s="31">
        <v>44196</v>
      </c>
      <c r="N127" s="68">
        <f t="shared" ref="N127" si="39">G127*H127*I127</f>
        <v>10304</v>
      </c>
      <c r="O127" s="52">
        <f t="shared" ref="O127" si="40">N127*2%</f>
        <v>206.08</v>
      </c>
      <c r="P127" s="52"/>
      <c r="Q127" s="52"/>
      <c r="R127" s="63"/>
      <c r="S127" s="19">
        <f t="shared" ref="S127" si="41">SUM(N127:R127)</f>
        <v>10510.08</v>
      </c>
      <c r="T127" s="12" t="s">
        <v>400</v>
      </c>
      <c r="U127" s="12" t="s">
        <v>291</v>
      </c>
      <c r="V127" s="34"/>
      <c r="W127" s="34"/>
    </row>
    <row r="128" spans="1:23" ht="24">
      <c r="A128" s="13" t="s">
        <v>8</v>
      </c>
      <c r="B128" s="66" t="s">
        <v>132</v>
      </c>
      <c r="C128" s="65" t="s">
        <v>133</v>
      </c>
      <c r="D128" s="66" t="s">
        <v>76</v>
      </c>
      <c r="E128" s="13" t="s">
        <v>8</v>
      </c>
      <c r="F128" s="66" t="s">
        <v>132</v>
      </c>
      <c r="G128" s="67">
        <v>23</v>
      </c>
      <c r="H128" s="66">
        <v>7</v>
      </c>
      <c r="I128" s="66">
        <v>16</v>
      </c>
      <c r="J128" s="66">
        <f t="shared" si="32"/>
        <v>112</v>
      </c>
      <c r="K128" s="99">
        <v>2020</v>
      </c>
      <c r="L128" s="64">
        <v>43831</v>
      </c>
      <c r="M128" s="31">
        <v>43951</v>
      </c>
      <c r="N128" s="68">
        <f t="shared" si="36"/>
        <v>2576</v>
      </c>
      <c r="O128" s="52">
        <f t="shared" si="35"/>
        <v>51.52</v>
      </c>
      <c r="P128" s="52"/>
      <c r="Q128" s="52"/>
      <c r="R128" s="63"/>
      <c r="S128" s="19">
        <f t="shared" si="37"/>
        <v>2627.52</v>
      </c>
      <c r="T128" s="12" t="s">
        <v>377</v>
      </c>
      <c r="U128" s="12" t="s">
        <v>291</v>
      </c>
      <c r="V128" s="34"/>
      <c r="W128" s="34"/>
    </row>
    <row r="129" spans="1:23" ht="24">
      <c r="A129" s="13" t="s">
        <v>8</v>
      </c>
      <c r="B129" s="66" t="s">
        <v>132</v>
      </c>
      <c r="C129" s="65" t="s">
        <v>133</v>
      </c>
      <c r="D129" s="66" t="s">
        <v>76</v>
      </c>
      <c r="E129" s="13" t="s">
        <v>8</v>
      </c>
      <c r="F129" s="66" t="s">
        <v>132</v>
      </c>
      <c r="G129" s="67">
        <v>23</v>
      </c>
      <c r="H129" s="66">
        <v>14</v>
      </c>
      <c r="I129" s="66">
        <v>32</v>
      </c>
      <c r="J129" s="66">
        <f t="shared" si="32"/>
        <v>448</v>
      </c>
      <c r="K129" s="99">
        <v>2020</v>
      </c>
      <c r="L129" s="64">
        <v>43952</v>
      </c>
      <c r="M129" s="31">
        <v>44196</v>
      </c>
      <c r="N129" s="68">
        <f t="shared" si="36"/>
        <v>10304</v>
      </c>
      <c r="O129" s="52">
        <f t="shared" si="35"/>
        <v>206.08</v>
      </c>
      <c r="P129" s="52"/>
      <c r="Q129" s="52"/>
      <c r="R129" s="63"/>
      <c r="S129" s="19">
        <f t="shared" si="37"/>
        <v>10510.08</v>
      </c>
      <c r="T129" s="12" t="s">
        <v>400</v>
      </c>
      <c r="U129" s="12" t="s">
        <v>291</v>
      </c>
      <c r="V129" s="34"/>
      <c r="W129" s="34"/>
    </row>
    <row r="130" spans="1:23" ht="24">
      <c r="A130" s="13" t="s">
        <v>8</v>
      </c>
      <c r="B130" s="65" t="s">
        <v>134</v>
      </c>
      <c r="C130" s="65" t="s">
        <v>135</v>
      </c>
      <c r="D130" s="66" t="s">
        <v>113</v>
      </c>
      <c r="E130" s="13" t="s">
        <v>8</v>
      </c>
      <c r="F130" s="65" t="s">
        <v>134</v>
      </c>
      <c r="G130" s="67">
        <v>23</v>
      </c>
      <c r="H130" s="66">
        <v>13</v>
      </c>
      <c r="I130" s="66">
        <v>48</v>
      </c>
      <c r="J130" s="66">
        <f t="shared" si="32"/>
        <v>624</v>
      </c>
      <c r="K130" s="99">
        <v>2020</v>
      </c>
      <c r="L130" s="64">
        <v>43831</v>
      </c>
      <c r="M130" s="31">
        <v>44196</v>
      </c>
      <c r="N130" s="68">
        <f t="shared" si="36"/>
        <v>14352</v>
      </c>
      <c r="O130" s="52">
        <f t="shared" si="35"/>
        <v>287.04000000000002</v>
      </c>
      <c r="P130" s="52"/>
      <c r="Q130" s="52"/>
      <c r="R130" s="63"/>
      <c r="S130" s="19">
        <f t="shared" si="37"/>
        <v>14639.04</v>
      </c>
      <c r="T130" s="12" t="s">
        <v>405</v>
      </c>
      <c r="U130" s="12" t="s">
        <v>291</v>
      </c>
      <c r="V130" s="34"/>
      <c r="W130" s="34"/>
    </row>
    <row r="131" spans="1:23" ht="24">
      <c r="A131" s="13" t="s">
        <v>8</v>
      </c>
      <c r="B131" s="65" t="s">
        <v>134</v>
      </c>
      <c r="C131" s="65" t="s">
        <v>379</v>
      </c>
      <c r="D131" s="66" t="s">
        <v>113</v>
      </c>
      <c r="E131" s="13" t="s">
        <v>8</v>
      </c>
      <c r="F131" s="65" t="s">
        <v>134</v>
      </c>
      <c r="G131" s="67">
        <v>23</v>
      </c>
      <c r="H131" s="66">
        <v>4</v>
      </c>
      <c r="I131" s="66">
        <v>48</v>
      </c>
      <c r="J131" s="66">
        <f t="shared" si="32"/>
        <v>192</v>
      </c>
      <c r="K131" s="99">
        <v>2020</v>
      </c>
      <c r="L131" s="64">
        <v>43831</v>
      </c>
      <c r="M131" s="31">
        <v>44196</v>
      </c>
      <c r="N131" s="68">
        <v>7450</v>
      </c>
      <c r="O131" s="52">
        <v>149</v>
      </c>
      <c r="P131" s="52"/>
      <c r="Q131" s="52"/>
      <c r="R131" s="63"/>
      <c r="S131" s="19">
        <f t="shared" si="37"/>
        <v>7599</v>
      </c>
      <c r="T131" s="12" t="s">
        <v>404</v>
      </c>
      <c r="U131" s="12" t="s">
        <v>291</v>
      </c>
      <c r="V131" s="34"/>
      <c r="W131" s="34"/>
    </row>
    <row r="132" spans="1:23" ht="24">
      <c r="A132" s="13" t="s">
        <v>67</v>
      </c>
      <c r="B132" s="66" t="s">
        <v>132</v>
      </c>
      <c r="C132" s="66" t="s">
        <v>164</v>
      </c>
      <c r="D132" s="66" t="s">
        <v>76</v>
      </c>
      <c r="E132" s="13" t="s">
        <v>67</v>
      </c>
      <c r="F132" s="66" t="s">
        <v>132</v>
      </c>
      <c r="G132" s="67">
        <v>23</v>
      </c>
      <c r="H132" s="66">
        <v>11</v>
      </c>
      <c r="I132" s="66">
        <v>8</v>
      </c>
      <c r="J132" s="56">
        <f t="shared" si="32"/>
        <v>88</v>
      </c>
      <c r="K132" s="88">
        <v>2019</v>
      </c>
      <c r="L132" s="89">
        <v>43831</v>
      </c>
      <c r="M132" s="31">
        <v>43890</v>
      </c>
      <c r="N132" s="69">
        <f t="shared" ref="N132:N138" si="42">(G132*H132*I132)</f>
        <v>2024</v>
      </c>
      <c r="O132" s="63">
        <f t="shared" ref="O132:O138" si="43">N132*2%</f>
        <v>40.480000000000004</v>
      </c>
      <c r="P132" s="68"/>
      <c r="Q132" s="68"/>
      <c r="R132" s="68"/>
      <c r="S132" s="63">
        <f t="shared" ref="S132:S138" si="44">SUM(N132:Q132)</f>
        <v>2064.48</v>
      </c>
      <c r="T132" s="12" t="s">
        <v>402</v>
      </c>
      <c r="U132" s="12" t="s">
        <v>291</v>
      </c>
      <c r="V132" s="34"/>
      <c r="W132" s="34"/>
    </row>
    <row r="133" spans="1:23" ht="24">
      <c r="A133" s="13" t="s">
        <v>67</v>
      </c>
      <c r="B133" s="66" t="s">
        <v>111</v>
      </c>
      <c r="C133" s="66" t="s">
        <v>162</v>
      </c>
      <c r="D133" s="66" t="s">
        <v>76</v>
      </c>
      <c r="E133" s="13" t="s">
        <v>67</v>
      </c>
      <c r="F133" s="66" t="s">
        <v>111</v>
      </c>
      <c r="G133" s="67">
        <v>23</v>
      </c>
      <c r="H133" s="66">
        <v>18</v>
      </c>
      <c r="I133" s="66">
        <v>46</v>
      </c>
      <c r="J133" s="56">
        <f>+H133*I133</f>
        <v>828</v>
      </c>
      <c r="K133" s="99">
        <v>2020</v>
      </c>
      <c r="L133" s="64">
        <v>43831</v>
      </c>
      <c r="M133" s="31">
        <v>44196</v>
      </c>
      <c r="N133" s="69">
        <f t="shared" si="42"/>
        <v>19044</v>
      </c>
      <c r="O133" s="63">
        <f t="shared" si="43"/>
        <v>380.88</v>
      </c>
      <c r="P133" s="68"/>
      <c r="Q133" s="68"/>
      <c r="R133" s="68"/>
      <c r="S133" s="63">
        <f t="shared" si="44"/>
        <v>19424.88</v>
      </c>
      <c r="T133" s="12" t="s">
        <v>402</v>
      </c>
      <c r="U133" s="12" t="s">
        <v>291</v>
      </c>
      <c r="V133" s="34"/>
      <c r="W133" s="34"/>
    </row>
    <row r="134" spans="1:23" ht="24">
      <c r="A134" s="13" t="s">
        <v>67</v>
      </c>
      <c r="B134" s="66" t="s">
        <v>111</v>
      </c>
      <c r="C134" s="66" t="s">
        <v>163</v>
      </c>
      <c r="D134" s="66" t="s">
        <v>76</v>
      </c>
      <c r="E134" s="13" t="s">
        <v>67</v>
      </c>
      <c r="F134" s="66" t="s">
        <v>111</v>
      </c>
      <c r="G134" s="67">
        <v>23</v>
      </c>
      <c r="H134" s="66">
        <v>8</v>
      </c>
      <c r="I134" s="66">
        <v>46</v>
      </c>
      <c r="J134" s="56">
        <f t="shared" ref="J134:J138" si="45">H134*I134</f>
        <v>368</v>
      </c>
      <c r="K134" s="99">
        <v>2020</v>
      </c>
      <c r="L134" s="64">
        <v>43831</v>
      </c>
      <c r="M134" s="31">
        <v>44196</v>
      </c>
      <c r="N134" s="69">
        <f t="shared" si="42"/>
        <v>8464</v>
      </c>
      <c r="O134" s="63">
        <f t="shared" si="43"/>
        <v>169.28</v>
      </c>
      <c r="P134" s="68"/>
      <c r="Q134" s="68"/>
      <c r="R134" s="68"/>
      <c r="S134" s="63">
        <f t="shared" si="44"/>
        <v>8633.2800000000007</v>
      </c>
      <c r="T134" s="12" t="s">
        <v>402</v>
      </c>
      <c r="U134" s="12" t="s">
        <v>291</v>
      </c>
      <c r="V134" s="34"/>
      <c r="W134" s="34"/>
    </row>
    <row r="135" spans="1:23" ht="24">
      <c r="A135" s="13" t="s">
        <v>67</v>
      </c>
      <c r="B135" s="66" t="s">
        <v>111</v>
      </c>
      <c r="C135" s="66" t="s">
        <v>165</v>
      </c>
      <c r="D135" s="66" t="s">
        <v>76</v>
      </c>
      <c r="E135" s="13" t="s">
        <v>67</v>
      </c>
      <c r="F135" s="66" t="s">
        <v>111</v>
      </c>
      <c r="G135" s="67">
        <v>23</v>
      </c>
      <c r="H135" s="66">
        <v>16</v>
      </c>
      <c r="I135" s="66">
        <v>46</v>
      </c>
      <c r="J135" s="56">
        <f t="shared" si="45"/>
        <v>736</v>
      </c>
      <c r="K135" s="99">
        <v>2020</v>
      </c>
      <c r="L135" s="64">
        <v>43831</v>
      </c>
      <c r="M135" s="31">
        <v>44196</v>
      </c>
      <c r="N135" s="69">
        <f t="shared" si="42"/>
        <v>16928</v>
      </c>
      <c r="O135" s="63">
        <f t="shared" si="43"/>
        <v>338.56</v>
      </c>
      <c r="P135" s="68"/>
      <c r="Q135" s="68"/>
      <c r="R135" s="68"/>
      <c r="S135" s="63">
        <f t="shared" si="44"/>
        <v>17266.560000000001</v>
      </c>
      <c r="T135" s="12" t="s">
        <v>402</v>
      </c>
      <c r="U135" s="12" t="s">
        <v>291</v>
      </c>
      <c r="V135" s="34"/>
      <c r="W135" s="34"/>
    </row>
    <row r="136" spans="1:23" ht="24">
      <c r="A136" s="13" t="s">
        <v>67</v>
      </c>
      <c r="B136" s="66" t="s">
        <v>111</v>
      </c>
      <c r="C136" s="66" t="s">
        <v>166</v>
      </c>
      <c r="D136" s="66" t="s">
        <v>76</v>
      </c>
      <c r="E136" s="13" t="s">
        <v>67</v>
      </c>
      <c r="F136" s="66" t="s">
        <v>111</v>
      </c>
      <c r="G136" s="67">
        <v>23</v>
      </c>
      <c r="H136" s="66">
        <v>20</v>
      </c>
      <c r="I136" s="66">
        <v>46</v>
      </c>
      <c r="J136" s="56">
        <f t="shared" si="45"/>
        <v>920</v>
      </c>
      <c r="K136" s="99">
        <v>2020</v>
      </c>
      <c r="L136" s="64">
        <v>43831</v>
      </c>
      <c r="M136" s="31">
        <v>44196</v>
      </c>
      <c r="N136" s="69">
        <f t="shared" si="42"/>
        <v>21160</v>
      </c>
      <c r="O136" s="63">
        <f t="shared" si="43"/>
        <v>423.2</v>
      </c>
      <c r="P136" s="68"/>
      <c r="Q136" s="68"/>
      <c r="R136" s="68"/>
      <c r="S136" s="63">
        <f t="shared" si="44"/>
        <v>21583.200000000001</v>
      </c>
      <c r="T136" s="12" t="s">
        <v>402</v>
      </c>
      <c r="U136" s="12" t="s">
        <v>291</v>
      </c>
      <c r="V136" s="34"/>
      <c r="W136" s="34"/>
    </row>
    <row r="137" spans="1:23" ht="24">
      <c r="A137" s="13" t="s">
        <v>67</v>
      </c>
      <c r="B137" s="66" t="s">
        <v>111</v>
      </c>
      <c r="C137" s="66" t="s">
        <v>167</v>
      </c>
      <c r="D137" s="66" t="s">
        <v>76</v>
      </c>
      <c r="E137" s="13" t="s">
        <v>67</v>
      </c>
      <c r="F137" s="66" t="s">
        <v>111</v>
      </c>
      <c r="G137" s="67">
        <v>23</v>
      </c>
      <c r="H137" s="66">
        <v>22</v>
      </c>
      <c r="I137" s="66">
        <v>46</v>
      </c>
      <c r="J137" s="56">
        <f t="shared" si="45"/>
        <v>1012</v>
      </c>
      <c r="K137" s="99">
        <v>2020</v>
      </c>
      <c r="L137" s="64">
        <v>43831</v>
      </c>
      <c r="M137" s="31">
        <v>44196</v>
      </c>
      <c r="N137" s="69">
        <f t="shared" si="42"/>
        <v>23276</v>
      </c>
      <c r="O137" s="63">
        <f t="shared" si="43"/>
        <v>465.52</v>
      </c>
      <c r="P137" s="68"/>
      <c r="Q137" s="68"/>
      <c r="R137" s="68"/>
      <c r="S137" s="63">
        <f t="shared" si="44"/>
        <v>23741.52</v>
      </c>
      <c r="T137" s="12" t="s">
        <v>402</v>
      </c>
      <c r="U137" s="12" t="s">
        <v>291</v>
      </c>
      <c r="V137" s="34"/>
      <c r="W137" s="34"/>
    </row>
    <row r="138" spans="1:23" ht="24">
      <c r="A138" s="13" t="s">
        <v>67</v>
      </c>
      <c r="B138" s="66" t="s">
        <v>111</v>
      </c>
      <c r="C138" s="66" t="s">
        <v>168</v>
      </c>
      <c r="D138" s="66" t="s">
        <v>76</v>
      </c>
      <c r="E138" s="13" t="s">
        <v>67</v>
      </c>
      <c r="F138" s="66" t="s">
        <v>111</v>
      </c>
      <c r="G138" s="67">
        <v>23</v>
      </c>
      <c r="H138" s="66">
        <v>20</v>
      </c>
      <c r="I138" s="66">
        <v>46</v>
      </c>
      <c r="J138" s="56">
        <f t="shared" si="45"/>
        <v>920</v>
      </c>
      <c r="K138" s="99">
        <v>2020</v>
      </c>
      <c r="L138" s="64">
        <v>43831</v>
      </c>
      <c r="M138" s="31">
        <v>44196</v>
      </c>
      <c r="N138" s="69">
        <f t="shared" si="42"/>
        <v>21160</v>
      </c>
      <c r="O138" s="63">
        <f t="shared" si="43"/>
        <v>423.2</v>
      </c>
      <c r="P138" s="68"/>
      <c r="Q138" s="68"/>
      <c r="R138" s="68"/>
      <c r="S138" s="63">
        <f t="shared" si="44"/>
        <v>21583.200000000001</v>
      </c>
      <c r="T138" s="12" t="s">
        <v>402</v>
      </c>
      <c r="U138" s="12" t="s">
        <v>291</v>
      </c>
      <c r="V138" s="34"/>
      <c r="W138" s="34"/>
    </row>
    <row r="139" spans="1:23" ht="24">
      <c r="A139" s="13" t="s">
        <v>8</v>
      </c>
      <c r="B139" s="57" t="s">
        <v>380</v>
      </c>
      <c r="C139" s="56" t="s">
        <v>136</v>
      </c>
      <c r="D139" s="57" t="s">
        <v>137</v>
      </c>
      <c r="E139" s="13" t="s">
        <v>8</v>
      </c>
      <c r="F139" s="57" t="s">
        <v>380</v>
      </c>
      <c r="G139" s="70">
        <v>26</v>
      </c>
      <c r="H139" s="56">
        <v>20</v>
      </c>
      <c r="I139" s="56">
        <v>48</v>
      </c>
      <c r="J139" s="56">
        <f>H139*I139</f>
        <v>960</v>
      </c>
      <c r="K139" s="99">
        <v>2020</v>
      </c>
      <c r="L139" s="64">
        <v>43831</v>
      </c>
      <c r="M139" s="31">
        <v>44196</v>
      </c>
      <c r="N139" s="63">
        <f t="shared" ref="N139:N181" si="46">G139*H139*I139</f>
        <v>24960</v>
      </c>
      <c r="O139" s="38"/>
      <c r="P139" s="38"/>
      <c r="Q139" s="38"/>
      <c r="R139" s="63"/>
      <c r="S139" s="19">
        <f t="shared" ref="S139:S154" si="47">SUM(N139:R139)</f>
        <v>24960</v>
      </c>
      <c r="T139" s="12" t="s">
        <v>381</v>
      </c>
      <c r="U139" s="12" t="s">
        <v>291</v>
      </c>
      <c r="V139" s="34"/>
      <c r="W139" s="34"/>
    </row>
    <row r="140" spans="1:23" s="73" customFormat="1" ht="24">
      <c r="A140" s="23" t="s">
        <v>8</v>
      </c>
      <c r="B140" s="57" t="s">
        <v>380</v>
      </c>
      <c r="C140" s="57" t="s">
        <v>138</v>
      </c>
      <c r="D140" s="57" t="s">
        <v>76</v>
      </c>
      <c r="E140" s="23" t="s">
        <v>8</v>
      </c>
      <c r="F140" s="57" t="s">
        <v>380</v>
      </c>
      <c r="G140" s="74">
        <v>23</v>
      </c>
      <c r="H140" s="57">
        <v>20</v>
      </c>
      <c r="I140" s="57">
        <v>16</v>
      </c>
      <c r="J140" s="57">
        <f t="shared" ref="J140:J171" si="48">H140*I140</f>
        <v>320</v>
      </c>
      <c r="K140" s="99">
        <v>2020</v>
      </c>
      <c r="L140" s="64">
        <v>43831</v>
      </c>
      <c r="M140" s="31">
        <v>43951</v>
      </c>
      <c r="N140" s="76">
        <f t="shared" si="46"/>
        <v>7360</v>
      </c>
      <c r="O140" s="75">
        <f>N140*2%</f>
        <v>147.20000000000002</v>
      </c>
      <c r="P140" s="75"/>
      <c r="Q140" s="75"/>
      <c r="R140" s="76"/>
      <c r="S140" s="77">
        <f t="shared" si="47"/>
        <v>7507.2</v>
      </c>
      <c r="T140" s="12" t="s">
        <v>382</v>
      </c>
      <c r="U140" s="12" t="s">
        <v>291</v>
      </c>
      <c r="V140" s="72"/>
      <c r="W140" s="72"/>
    </row>
    <row r="141" spans="1:23" s="73" customFormat="1" ht="24">
      <c r="A141" s="23" t="s">
        <v>8</v>
      </c>
      <c r="B141" s="57" t="s">
        <v>380</v>
      </c>
      <c r="C141" s="57" t="s">
        <v>173</v>
      </c>
      <c r="D141" s="57" t="s">
        <v>174</v>
      </c>
      <c r="E141" s="23" t="s">
        <v>8</v>
      </c>
      <c r="F141" s="57" t="s">
        <v>380</v>
      </c>
      <c r="G141" s="74">
        <v>20</v>
      </c>
      <c r="H141" s="57">
        <v>14</v>
      </c>
      <c r="I141" s="57">
        <v>48</v>
      </c>
      <c r="J141" s="57">
        <f>H141*I141</f>
        <v>672</v>
      </c>
      <c r="K141" s="99">
        <v>2020</v>
      </c>
      <c r="L141" s="64">
        <v>43831</v>
      </c>
      <c r="M141" s="31">
        <v>44196</v>
      </c>
      <c r="N141" s="76">
        <f>G141*H141*I141</f>
        <v>13440</v>
      </c>
      <c r="O141" s="75"/>
      <c r="P141" s="75"/>
      <c r="Q141" s="75">
        <f>N141*4%</f>
        <v>537.6</v>
      </c>
      <c r="R141" s="76"/>
      <c r="S141" s="77">
        <f>SUM(N141:R141)</f>
        <v>13977.6</v>
      </c>
      <c r="T141" s="12" t="s">
        <v>381</v>
      </c>
      <c r="U141" s="12" t="s">
        <v>291</v>
      </c>
      <c r="V141" s="72"/>
      <c r="W141" s="72"/>
    </row>
    <row r="142" spans="1:23" s="73" customFormat="1" ht="24">
      <c r="A142" s="23" t="s">
        <v>8</v>
      </c>
      <c r="B142" s="57" t="s">
        <v>380</v>
      </c>
      <c r="C142" s="57" t="s">
        <v>139</v>
      </c>
      <c r="D142" s="57" t="s">
        <v>174</v>
      </c>
      <c r="E142" s="23" t="s">
        <v>8</v>
      </c>
      <c r="F142" s="57" t="s">
        <v>380</v>
      </c>
      <c r="G142" s="74">
        <v>20</v>
      </c>
      <c r="H142" s="57">
        <v>14</v>
      </c>
      <c r="I142" s="57">
        <v>48</v>
      </c>
      <c r="J142" s="57">
        <f>H142*I142</f>
        <v>672</v>
      </c>
      <c r="K142" s="99">
        <v>2020</v>
      </c>
      <c r="L142" s="64">
        <v>43831</v>
      </c>
      <c r="M142" s="31">
        <v>44196</v>
      </c>
      <c r="N142" s="76">
        <f t="shared" si="46"/>
        <v>13440</v>
      </c>
      <c r="O142" s="75"/>
      <c r="P142" s="75"/>
      <c r="Q142" s="75">
        <f>N142*4%</f>
        <v>537.6</v>
      </c>
      <c r="R142" s="76"/>
      <c r="S142" s="77">
        <f t="shared" si="47"/>
        <v>13977.6</v>
      </c>
      <c r="T142" s="12" t="s">
        <v>381</v>
      </c>
      <c r="U142" s="12" t="s">
        <v>291</v>
      </c>
      <c r="V142" s="72"/>
      <c r="W142" s="72"/>
    </row>
    <row r="143" spans="1:23" s="73" customFormat="1" ht="24">
      <c r="A143" s="23" t="s">
        <v>8</v>
      </c>
      <c r="B143" s="57" t="s">
        <v>380</v>
      </c>
      <c r="C143" s="57" t="s">
        <v>140</v>
      </c>
      <c r="D143" s="57" t="s">
        <v>174</v>
      </c>
      <c r="E143" s="23" t="s">
        <v>8</v>
      </c>
      <c r="F143" s="57" t="s">
        <v>380</v>
      </c>
      <c r="G143" s="74">
        <v>20</v>
      </c>
      <c r="H143" s="57">
        <v>12</v>
      </c>
      <c r="I143" s="57">
        <v>48</v>
      </c>
      <c r="J143" s="57">
        <f t="shared" si="48"/>
        <v>576</v>
      </c>
      <c r="K143" s="99">
        <v>2020</v>
      </c>
      <c r="L143" s="64">
        <v>43831</v>
      </c>
      <c r="M143" s="31">
        <v>44196</v>
      </c>
      <c r="N143" s="76">
        <f t="shared" si="46"/>
        <v>11520</v>
      </c>
      <c r="O143" s="75"/>
      <c r="P143" s="75"/>
      <c r="Q143" s="75">
        <f>N143*4%</f>
        <v>460.8</v>
      </c>
      <c r="R143" s="76"/>
      <c r="S143" s="77">
        <f t="shared" si="47"/>
        <v>11980.8</v>
      </c>
      <c r="T143" s="12" t="s">
        <v>381</v>
      </c>
      <c r="U143" s="12" t="s">
        <v>291</v>
      </c>
      <c r="V143" s="72"/>
      <c r="W143" s="72"/>
    </row>
    <row r="144" spans="1:23" s="73" customFormat="1" ht="24">
      <c r="A144" s="23" t="s">
        <v>8</v>
      </c>
      <c r="B144" s="57" t="s">
        <v>380</v>
      </c>
      <c r="C144" s="57" t="s">
        <v>272</v>
      </c>
      <c r="D144" s="57" t="s">
        <v>76</v>
      </c>
      <c r="E144" s="23" t="s">
        <v>8</v>
      </c>
      <c r="F144" s="57" t="s">
        <v>380</v>
      </c>
      <c r="G144" s="74">
        <v>23</v>
      </c>
      <c r="H144" s="57">
        <v>20</v>
      </c>
      <c r="I144" s="57">
        <v>48</v>
      </c>
      <c r="J144" s="57">
        <f t="shared" si="48"/>
        <v>960</v>
      </c>
      <c r="K144" s="99">
        <v>2020</v>
      </c>
      <c r="L144" s="64">
        <v>43831</v>
      </c>
      <c r="M144" s="31">
        <v>44196</v>
      </c>
      <c r="N144" s="76">
        <f t="shared" si="46"/>
        <v>22080</v>
      </c>
      <c r="O144" s="75">
        <f t="shared" ref="O144:O152" si="49">N144*2%</f>
        <v>441.6</v>
      </c>
      <c r="P144" s="75"/>
      <c r="Q144" s="75"/>
      <c r="R144" s="76"/>
      <c r="S144" s="77">
        <f t="shared" si="47"/>
        <v>22521.599999999999</v>
      </c>
      <c r="T144" s="12" t="s">
        <v>381</v>
      </c>
      <c r="U144" s="12" t="s">
        <v>291</v>
      </c>
      <c r="V144" s="72"/>
      <c r="W144" s="72"/>
    </row>
    <row r="145" spans="1:214" s="73" customFormat="1" ht="24">
      <c r="A145" s="23" t="s">
        <v>8</v>
      </c>
      <c r="B145" s="39" t="s">
        <v>142</v>
      </c>
      <c r="C145" s="57" t="s">
        <v>143</v>
      </c>
      <c r="D145" s="57" t="s">
        <v>144</v>
      </c>
      <c r="E145" s="23" t="s">
        <v>8</v>
      </c>
      <c r="F145" s="39" t="s">
        <v>142</v>
      </c>
      <c r="G145" s="74">
        <v>23</v>
      </c>
      <c r="H145" s="57">
        <v>17</v>
      </c>
      <c r="I145" s="57">
        <v>48</v>
      </c>
      <c r="J145" s="57">
        <f t="shared" si="48"/>
        <v>816</v>
      </c>
      <c r="K145" s="100">
        <v>2020</v>
      </c>
      <c r="L145" s="78">
        <v>43831</v>
      </c>
      <c r="M145" s="79">
        <v>44196</v>
      </c>
      <c r="N145" s="76">
        <f t="shared" si="46"/>
        <v>18768</v>
      </c>
      <c r="O145" s="76">
        <f t="shared" si="49"/>
        <v>375.36</v>
      </c>
      <c r="P145" s="76"/>
      <c r="Q145" s="76"/>
      <c r="R145" s="76"/>
      <c r="S145" s="80">
        <f t="shared" si="47"/>
        <v>19143.36</v>
      </c>
      <c r="T145" s="12" t="s">
        <v>383</v>
      </c>
      <c r="U145" s="12" t="s">
        <v>291</v>
      </c>
      <c r="V145" s="72"/>
      <c r="W145" s="72"/>
    </row>
    <row r="146" spans="1:214" s="73" customFormat="1" ht="24">
      <c r="A146" s="23" t="s">
        <v>8</v>
      </c>
      <c r="B146" s="39" t="s">
        <v>275</v>
      </c>
      <c r="C146" s="39" t="s">
        <v>146</v>
      </c>
      <c r="D146" s="57" t="s">
        <v>76</v>
      </c>
      <c r="E146" s="23" t="s">
        <v>8</v>
      </c>
      <c r="F146" s="39" t="s">
        <v>275</v>
      </c>
      <c r="G146" s="81">
        <v>23</v>
      </c>
      <c r="H146" s="39">
        <v>34</v>
      </c>
      <c r="I146" s="82">
        <v>48</v>
      </c>
      <c r="J146" s="57">
        <f t="shared" si="48"/>
        <v>1632</v>
      </c>
      <c r="K146" s="100">
        <v>2020</v>
      </c>
      <c r="L146" s="64">
        <v>43831</v>
      </c>
      <c r="M146" s="31">
        <v>44196</v>
      </c>
      <c r="N146" s="76">
        <f t="shared" si="46"/>
        <v>37536</v>
      </c>
      <c r="O146" s="83">
        <f t="shared" si="49"/>
        <v>750.72</v>
      </c>
      <c r="P146" s="83"/>
      <c r="Q146" s="83"/>
      <c r="R146" s="76"/>
      <c r="S146" s="77">
        <f t="shared" si="47"/>
        <v>38286.720000000001</v>
      </c>
      <c r="T146" s="12" t="s">
        <v>384</v>
      </c>
      <c r="U146" s="12" t="s">
        <v>291</v>
      </c>
      <c r="V146" s="72"/>
      <c r="W146" s="72"/>
    </row>
    <row r="147" spans="1:214" s="73" customFormat="1" ht="24">
      <c r="A147" s="23" t="s">
        <v>8</v>
      </c>
      <c r="B147" s="39" t="s">
        <v>275</v>
      </c>
      <c r="C147" s="39" t="s">
        <v>58</v>
      </c>
      <c r="D147" s="57" t="s">
        <v>76</v>
      </c>
      <c r="E147" s="23" t="s">
        <v>8</v>
      </c>
      <c r="F147" s="39" t="s">
        <v>275</v>
      </c>
      <c r="G147" s="81">
        <v>23</v>
      </c>
      <c r="H147" s="39">
        <v>14</v>
      </c>
      <c r="I147" s="82">
        <v>16</v>
      </c>
      <c r="J147" s="57">
        <f t="shared" si="48"/>
        <v>224</v>
      </c>
      <c r="K147" s="100">
        <v>2020</v>
      </c>
      <c r="L147" s="64">
        <v>43831</v>
      </c>
      <c r="M147" s="31">
        <v>43951</v>
      </c>
      <c r="N147" s="76">
        <f t="shared" si="46"/>
        <v>5152</v>
      </c>
      <c r="O147" s="83">
        <f t="shared" si="49"/>
        <v>103.04</v>
      </c>
      <c r="P147" s="83"/>
      <c r="Q147" s="83"/>
      <c r="R147" s="76"/>
      <c r="S147" s="77">
        <f t="shared" si="47"/>
        <v>5255.04</v>
      </c>
      <c r="T147" s="12" t="s">
        <v>385</v>
      </c>
      <c r="U147" s="12" t="s">
        <v>291</v>
      </c>
      <c r="V147" s="72"/>
      <c r="W147" s="72"/>
    </row>
    <row r="148" spans="1:214" s="73" customFormat="1" ht="24">
      <c r="A148" s="23" t="s">
        <v>8</v>
      </c>
      <c r="B148" s="39" t="s">
        <v>275</v>
      </c>
      <c r="C148" s="39" t="s">
        <v>58</v>
      </c>
      <c r="D148" s="57" t="s">
        <v>76</v>
      </c>
      <c r="E148" s="23" t="s">
        <v>8</v>
      </c>
      <c r="F148" s="39" t="s">
        <v>275</v>
      </c>
      <c r="G148" s="81">
        <v>23</v>
      </c>
      <c r="H148" s="39">
        <v>17</v>
      </c>
      <c r="I148" s="82">
        <v>32</v>
      </c>
      <c r="J148" s="57">
        <f t="shared" si="48"/>
        <v>544</v>
      </c>
      <c r="K148" s="100">
        <v>2020</v>
      </c>
      <c r="L148" s="64">
        <v>43952</v>
      </c>
      <c r="M148" s="31" t="s">
        <v>386</v>
      </c>
      <c r="N148" s="76">
        <f t="shared" si="46"/>
        <v>12512</v>
      </c>
      <c r="O148" s="83">
        <f t="shared" si="49"/>
        <v>250.24</v>
      </c>
      <c r="P148" s="83"/>
      <c r="Q148" s="83"/>
      <c r="R148" s="76"/>
      <c r="S148" s="77">
        <f t="shared" si="47"/>
        <v>12762.24</v>
      </c>
      <c r="T148" s="12" t="s">
        <v>383</v>
      </c>
      <c r="U148" s="12" t="s">
        <v>291</v>
      </c>
      <c r="V148" s="72"/>
      <c r="W148" s="72"/>
    </row>
    <row r="149" spans="1:214" s="73" customFormat="1" ht="24">
      <c r="A149" s="23" t="s">
        <v>8</v>
      </c>
      <c r="B149" s="39" t="s">
        <v>275</v>
      </c>
      <c r="C149" s="39" t="s">
        <v>147</v>
      </c>
      <c r="D149" s="57" t="s">
        <v>76</v>
      </c>
      <c r="E149" s="23" t="s">
        <v>8</v>
      </c>
      <c r="F149" s="39" t="s">
        <v>275</v>
      </c>
      <c r="G149" s="81">
        <v>23</v>
      </c>
      <c r="H149" s="39">
        <v>34</v>
      </c>
      <c r="I149" s="82">
        <v>48</v>
      </c>
      <c r="J149" s="57">
        <f t="shared" si="48"/>
        <v>1632</v>
      </c>
      <c r="K149" s="100">
        <v>2020</v>
      </c>
      <c r="L149" s="64">
        <v>43831</v>
      </c>
      <c r="M149" s="31">
        <v>44196</v>
      </c>
      <c r="N149" s="76">
        <f t="shared" si="46"/>
        <v>37536</v>
      </c>
      <c r="O149" s="83">
        <f t="shared" si="49"/>
        <v>750.72</v>
      </c>
      <c r="P149" s="83"/>
      <c r="Q149" s="83"/>
      <c r="R149" s="76"/>
      <c r="S149" s="77">
        <f t="shared" si="47"/>
        <v>38286.720000000001</v>
      </c>
      <c r="T149" s="12" t="s">
        <v>384</v>
      </c>
      <c r="U149" s="12" t="s">
        <v>291</v>
      </c>
      <c r="V149" s="72"/>
      <c r="W149" s="72"/>
    </row>
    <row r="150" spans="1:214" s="73" customFormat="1" ht="24">
      <c r="A150" s="23" t="s">
        <v>8</v>
      </c>
      <c r="B150" s="39" t="s">
        <v>275</v>
      </c>
      <c r="C150" s="39" t="s">
        <v>148</v>
      </c>
      <c r="D150" s="39" t="s">
        <v>34</v>
      </c>
      <c r="E150" s="23" t="s">
        <v>8</v>
      </c>
      <c r="F150" s="39" t="s">
        <v>275</v>
      </c>
      <c r="G150" s="81">
        <v>22</v>
      </c>
      <c r="H150" s="39">
        <v>10</v>
      </c>
      <c r="I150" s="82">
        <v>48</v>
      </c>
      <c r="J150" s="57">
        <f t="shared" si="48"/>
        <v>480</v>
      </c>
      <c r="K150" s="100">
        <v>2020</v>
      </c>
      <c r="L150" s="64">
        <v>43831</v>
      </c>
      <c r="M150" s="31">
        <v>44196</v>
      </c>
      <c r="N150" s="76">
        <f>G150*H150*I150</f>
        <v>10560</v>
      </c>
      <c r="O150" s="83">
        <f t="shared" si="49"/>
        <v>211.20000000000002</v>
      </c>
      <c r="P150" s="83"/>
      <c r="Q150" s="83"/>
      <c r="R150" s="76"/>
      <c r="S150" s="77">
        <f t="shared" si="47"/>
        <v>10771.2</v>
      </c>
      <c r="T150" s="12" t="s">
        <v>384</v>
      </c>
      <c r="U150" s="12" t="s">
        <v>291</v>
      </c>
      <c r="V150" s="72"/>
      <c r="W150" s="72"/>
    </row>
    <row r="151" spans="1:214" s="73" customFormat="1" ht="24">
      <c r="A151" s="23" t="s">
        <v>8</v>
      </c>
      <c r="B151" s="39" t="s">
        <v>275</v>
      </c>
      <c r="C151" s="39" t="s">
        <v>149</v>
      </c>
      <c r="D151" s="39" t="s">
        <v>76</v>
      </c>
      <c r="E151" s="23" t="s">
        <v>8</v>
      </c>
      <c r="F151" s="39" t="s">
        <v>275</v>
      </c>
      <c r="G151" s="81">
        <v>23</v>
      </c>
      <c r="H151" s="39">
        <v>19</v>
      </c>
      <c r="I151" s="82">
        <v>48</v>
      </c>
      <c r="J151" s="57">
        <f t="shared" si="48"/>
        <v>912</v>
      </c>
      <c r="K151" s="100">
        <v>2020</v>
      </c>
      <c r="L151" s="64">
        <v>43831</v>
      </c>
      <c r="M151" s="31">
        <v>44196</v>
      </c>
      <c r="N151" s="76">
        <f t="shared" si="46"/>
        <v>20976</v>
      </c>
      <c r="O151" s="83">
        <f t="shared" si="49"/>
        <v>419.52</v>
      </c>
      <c r="P151" s="83"/>
      <c r="Q151" s="83"/>
      <c r="R151" s="76"/>
      <c r="S151" s="77">
        <f t="shared" si="47"/>
        <v>21395.52</v>
      </c>
      <c r="T151" s="12" t="s">
        <v>384</v>
      </c>
      <c r="U151" s="12" t="s">
        <v>291</v>
      </c>
      <c r="V151" s="72"/>
      <c r="W151" s="72"/>
    </row>
    <row r="152" spans="1:214" ht="24">
      <c r="A152" s="13" t="s">
        <v>8</v>
      </c>
      <c r="B152" s="39" t="s">
        <v>145</v>
      </c>
      <c r="C152" s="39" t="s">
        <v>261</v>
      </c>
      <c r="D152" s="14" t="s">
        <v>262</v>
      </c>
      <c r="E152" s="13" t="s">
        <v>8</v>
      </c>
      <c r="F152" s="39" t="s">
        <v>145</v>
      </c>
      <c r="G152" s="84">
        <v>23</v>
      </c>
      <c r="H152" s="14">
        <v>23</v>
      </c>
      <c r="I152" s="82">
        <v>48</v>
      </c>
      <c r="J152" s="56">
        <f t="shared" si="48"/>
        <v>1104</v>
      </c>
      <c r="K152" s="100">
        <v>2020</v>
      </c>
      <c r="L152" s="64">
        <v>43831</v>
      </c>
      <c r="M152" s="31">
        <v>44196</v>
      </c>
      <c r="N152" s="63">
        <f>G152*H152*I152</f>
        <v>25392</v>
      </c>
      <c r="O152" s="20">
        <f t="shared" si="49"/>
        <v>507.84000000000003</v>
      </c>
      <c r="P152" s="20"/>
      <c r="Q152" s="20"/>
      <c r="R152" s="63"/>
      <c r="S152" s="19">
        <f t="shared" si="47"/>
        <v>25899.84</v>
      </c>
      <c r="T152" s="12" t="s">
        <v>384</v>
      </c>
      <c r="U152" s="12" t="s">
        <v>291</v>
      </c>
      <c r="V152" s="34"/>
      <c r="W152" s="34"/>
    </row>
    <row r="153" spans="1:214" ht="24">
      <c r="A153" s="13" t="s">
        <v>8</v>
      </c>
      <c r="B153" s="39" t="s">
        <v>276</v>
      </c>
      <c r="C153" s="39" t="s">
        <v>150</v>
      </c>
      <c r="D153" s="14" t="s">
        <v>170</v>
      </c>
      <c r="E153" s="13" t="s">
        <v>8</v>
      </c>
      <c r="F153" s="39" t="s">
        <v>276</v>
      </c>
      <c r="G153" s="84">
        <v>20</v>
      </c>
      <c r="H153" s="14">
        <v>34</v>
      </c>
      <c r="I153" s="82">
        <v>48</v>
      </c>
      <c r="J153" s="56">
        <f t="shared" si="48"/>
        <v>1632</v>
      </c>
      <c r="K153" s="100">
        <v>2020</v>
      </c>
      <c r="L153" s="64">
        <v>43831</v>
      </c>
      <c r="M153" s="31">
        <v>44196</v>
      </c>
      <c r="N153" s="63">
        <f t="shared" si="46"/>
        <v>32640</v>
      </c>
      <c r="O153" s="20"/>
      <c r="P153" s="20"/>
      <c r="Q153" s="20">
        <f>N153*4%</f>
        <v>1305.6000000000001</v>
      </c>
      <c r="R153" s="63"/>
      <c r="S153" s="19">
        <f t="shared" si="47"/>
        <v>33945.599999999999</v>
      </c>
      <c r="T153" s="12" t="s">
        <v>384</v>
      </c>
      <c r="U153" s="12" t="s">
        <v>291</v>
      </c>
      <c r="V153" s="34"/>
      <c r="W153" s="34"/>
    </row>
    <row r="154" spans="1:214" ht="24">
      <c r="A154" s="13" t="s">
        <v>8</v>
      </c>
      <c r="B154" s="57" t="s">
        <v>277</v>
      </c>
      <c r="C154" s="39" t="s">
        <v>136</v>
      </c>
      <c r="D154" s="14" t="s">
        <v>9</v>
      </c>
      <c r="E154" s="13" t="s">
        <v>8</v>
      </c>
      <c r="F154" s="57" t="s">
        <v>277</v>
      </c>
      <c r="G154" s="84">
        <v>26</v>
      </c>
      <c r="H154" s="14">
        <v>14</v>
      </c>
      <c r="I154" s="82">
        <v>48</v>
      </c>
      <c r="J154" s="56">
        <f t="shared" si="48"/>
        <v>672</v>
      </c>
      <c r="K154" s="100">
        <v>2020</v>
      </c>
      <c r="L154" s="64">
        <v>43831</v>
      </c>
      <c r="M154" s="31">
        <v>44196</v>
      </c>
      <c r="N154" s="63">
        <f t="shared" si="46"/>
        <v>17472</v>
      </c>
      <c r="O154" s="20"/>
      <c r="P154" s="20"/>
      <c r="Q154" s="20"/>
      <c r="R154" s="63"/>
      <c r="S154" s="19">
        <f t="shared" si="47"/>
        <v>17472</v>
      </c>
      <c r="T154" s="12" t="s">
        <v>384</v>
      </c>
      <c r="U154" s="12" t="s">
        <v>291</v>
      </c>
      <c r="V154" s="34"/>
      <c r="W154" s="34"/>
    </row>
    <row r="155" spans="1:214" ht="24">
      <c r="A155" s="13" t="s">
        <v>8</v>
      </c>
      <c r="B155" s="57" t="s">
        <v>277</v>
      </c>
      <c r="C155" s="56" t="s">
        <v>151</v>
      </c>
      <c r="D155" s="57" t="s">
        <v>76</v>
      </c>
      <c r="E155" s="13" t="s">
        <v>8</v>
      </c>
      <c r="F155" s="57" t="s">
        <v>277</v>
      </c>
      <c r="G155" s="70">
        <v>23</v>
      </c>
      <c r="H155" s="56">
        <v>12</v>
      </c>
      <c r="I155" s="82">
        <v>48</v>
      </c>
      <c r="J155" s="56">
        <f t="shared" si="48"/>
        <v>576</v>
      </c>
      <c r="K155" s="100">
        <v>2020</v>
      </c>
      <c r="L155" s="64">
        <v>43831</v>
      </c>
      <c r="M155" s="31">
        <v>44196</v>
      </c>
      <c r="N155" s="63">
        <f t="shared" si="46"/>
        <v>13248</v>
      </c>
      <c r="O155" s="20">
        <f>N155*2%</f>
        <v>264.95999999999998</v>
      </c>
      <c r="P155" s="20"/>
      <c r="Q155" s="20"/>
      <c r="R155" s="63"/>
      <c r="S155" s="19">
        <f t="shared" ref="S155:S169" si="50">SUM(N155:R155)</f>
        <v>13512.96</v>
      </c>
      <c r="T155" s="12" t="s">
        <v>384</v>
      </c>
      <c r="U155" s="12" t="s">
        <v>291</v>
      </c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  <c r="GN155" s="34"/>
      <c r="GO155" s="34"/>
      <c r="GP155" s="34"/>
      <c r="GQ155" s="34"/>
      <c r="GR155" s="34"/>
      <c r="GS155" s="34"/>
      <c r="GT155" s="34"/>
      <c r="GU155" s="34"/>
      <c r="GV155" s="34"/>
      <c r="GW155" s="34"/>
      <c r="GX155" s="34"/>
      <c r="GY155" s="34"/>
      <c r="GZ155" s="34"/>
      <c r="HA155" s="34"/>
      <c r="HB155" s="34"/>
      <c r="HC155" s="34"/>
      <c r="HD155" s="34"/>
      <c r="HE155" s="34"/>
      <c r="HF155" s="34"/>
    </row>
    <row r="156" spans="1:214" ht="24">
      <c r="A156" s="13" t="s">
        <v>8</v>
      </c>
      <c r="B156" s="57" t="s">
        <v>277</v>
      </c>
      <c r="C156" s="56" t="s">
        <v>152</v>
      </c>
      <c r="D156" s="57" t="s">
        <v>76</v>
      </c>
      <c r="E156" s="13" t="s">
        <v>8</v>
      </c>
      <c r="F156" s="57" t="s">
        <v>277</v>
      </c>
      <c r="G156" s="70">
        <v>23</v>
      </c>
      <c r="H156" s="56">
        <v>10</v>
      </c>
      <c r="I156" s="82">
        <v>48</v>
      </c>
      <c r="J156" s="56">
        <f t="shared" si="48"/>
        <v>480</v>
      </c>
      <c r="K156" s="100">
        <v>2020</v>
      </c>
      <c r="L156" s="64">
        <v>43831</v>
      </c>
      <c r="M156" s="31">
        <v>44196</v>
      </c>
      <c r="N156" s="63">
        <f t="shared" si="46"/>
        <v>11040</v>
      </c>
      <c r="O156" s="20">
        <f>N156*2%</f>
        <v>220.8</v>
      </c>
      <c r="P156" s="20"/>
      <c r="Q156" s="20"/>
      <c r="R156" s="63"/>
      <c r="S156" s="19">
        <f t="shared" si="50"/>
        <v>11260.8</v>
      </c>
      <c r="T156" s="12" t="s">
        <v>384</v>
      </c>
      <c r="U156" s="12" t="s">
        <v>291</v>
      </c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  <c r="GN156" s="34"/>
      <c r="GO156" s="34"/>
      <c r="GP156" s="34"/>
      <c r="GQ156" s="34"/>
      <c r="GR156" s="34"/>
      <c r="GS156" s="34"/>
      <c r="GT156" s="34"/>
      <c r="GU156" s="34"/>
      <c r="GV156" s="34"/>
      <c r="GW156" s="34"/>
      <c r="GX156" s="34"/>
      <c r="GY156" s="34"/>
      <c r="GZ156" s="34"/>
      <c r="HA156" s="34"/>
      <c r="HB156" s="34"/>
      <c r="HC156" s="34"/>
      <c r="HD156" s="34"/>
      <c r="HE156" s="34"/>
      <c r="HF156" s="34"/>
    </row>
    <row r="157" spans="1:214" ht="24">
      <c r="A157" s="13" t="s">
        <v>8</v>
      </c>
      <c r="B157" s="57" t="s">
        <v>277</v>
      </c>
      <c r="C157" s="56" t="s">
        <v>153</v>
      </c>
      <c r="D157" s="57" t="s">
        <v>154</v>
      </c>
      <c r="E157" s="13" t="s">
        <v>8</v>
      </c>
      <c r="F157" s="57" t="s">
        <v>277</v>
      </c>
      <c r="G157" s="70">
        <v>20</v>
      </c>
      <c r="H157" s="56">
        <v>22</v>
      </c>
      <c r="I157" s="82">
        <v>48</v>
      </c>
      <c r="J157" s="56">
        <f t="shared" si="48"/>
        <v>1056</v>
      </c>
      <c r="K157" s="100">
        <v>2020</v>
      </c>
      <c r="L157" s="64">
        <v>43831</v>
      </c>
      <c r="M157" s="31">
        <v>44196</v>
      </c>
      <c r="N157" s="63">
        <f t="shared" si="46"/>
        <v>21120</v>
      </c>
      <c r="O157" s="20">
        <f>N157*22%</f>
        <v>4646.3999999999996</v>
      </c>
      <c r="P157" s="20"/>
      <c r="Q157" s="20">
        <f>(N157+O157)*4%</f>
        <v>1030.6560000000002</v>
      </c>
      <c r="R157" s="63"/>
      <c r="S157" s="19">
        <f t="shared" si="50"/>
        <v>26797.056</v>
      </c>
      <c r="T157" s="12" t="s">
        <v>384</v>
      </c>
      <c r="U157" s="12" t="s">
        <v>291</v>
      </c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  <c r="GF157" s="34"/>
      <c r="GG157" s="34"/>
      <c r="GH157" s="34"/>
      <c r="GI157" s="34"/>
      <c r="GJ157" s="34"/>
      <c r="GK157" s="34"/>
      <c r="GL157" s="34"/>
      <c r="GM157" s="34"/>
      <c r="GN157" s="34"/>
      <c r="GO157" s="34"/>
      <c r="GP157" s="34"/>
      <c r="GQ157" s="34"/>
      <c r="GR157" s="34"/>
      <c r="GS157" s="34"/>
      <c r="GT157" s="34"/>
      <c r="GU157" s="34"/>
      <c r="GV157" s="34"/>
      <c r="GW157" s="34"/>
      <c r="GX157" s="34"/>
      <c r="GY157" s="34"/>
      <c r="GZ157" s="34"/>
      <c r="HA157" s="34"/>
      <c r="HB157" s="34"/>
      <c r="HC157" s="34"/>
      <c r="HD157" s="34"/>
      <c r="HE157" s="34"/>
      <c r="HF157" s="34"/>
    </row>
    <row r="158" spans="1:214" ht="24">
      <c r="A158" s="13" t="s">
        <v>8</v>
      </c>
      <c r="B158" s="57" t="s">
        <v>278</v>
      </c>
      <c r="C158" s="56" t="s">
        <v>155</v>
      </c>
      <c r="D158" s="71" t="s">
        <v>156</v>
      </c>
      <c r="E158" s="13" t="s">
        <v>8</v>
      </c>
      <c r="F158" s="57" t="s">
        <v>278</v>
      </c>
      <c r="G158" s="70">
        <v>23</v>
      </c>
      <c r="H158" s="56">
        <v>30</v>
      </c>
      <c r="I158" s="82">
        <v>48</v>
      </c>
      <c r="J158" s="56">
        <f t="shared" si="48"/>
        <v>1440</v>
      </c>
      <c r="K158" s="100">
        <v>2020</v>
      </c>
      <c r="L158" s="64">
        <v>43831</v>
      </c>
      <c r="M158" s="31">
        <v>44196</v>
      </c>
      <c r="N158" s="63">
        <f t="shared" si="46"/>
        <v>33120</v>
      </c>
      <c r="O158" s="20">
        <f>N158*2%</f>
        <v>662.4</v>
      </c>
      <c r="P158" s="20"/>
      <c r="Q158" s="20"/>
      <c r="R158" s="63"/>
      <c r="S158" s="19">
        <f t="shared" si="50"/>
        <v>33782.400000000001</v>
      </c>
      <c r="T158" s="12" t="s">
        <v>384</v>
      </c>
      <c r="U158" s="12" t="s">
        <v>291</v>
      </c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  <c r="GF158" s="34"/>
      <c r="GG158" s="34"/>
      <c r="GH158" s="34"/>
      <c r="GI158" s="34"/>
      <c r="GJ158" s="34"/>
      <c r="GK158" s="34"/>
      <c r="GL158" s="34"/>
      <c r="GM158" s="34"/>
      <c r="GN158" s="34"/>
      <c r="GO158" s="34"/>
      <c r="GP158" s="34"/>
      <c r="GQ158" s="34"/>
      <c r="GR158" s="34"/>
      <c r="GS158" s="34"/>
      <c r="GT158" s="34"/>
      <c r="GU158" s="34"/>
      <c r="GV158" s="34"/>
      <c r="GW158" s="34"/>
      <c r="GX158" s="34"/>
      <c r="GY158" s="34"/>
      <c r="GZ158" s="34"/>
      <c r="HA158" s="34"/>
      <c r="HB158" s="34"/>
      <c r="HC158" s="34"/>
      <c r="HD158" s="34"/>
      <c r="HE158" s="34"/>
      <c r="HF158" s="34"/>
    </row>
    <row r="159" spans="1:214" ht="24">
      <c r="A159" s="13" t="s">
        <v>8</v>
      </c>
      <c r="B159" s="57" t="s">
        <v>278</v>
      </c>
      <c r="C159" s="56" t="s">
        <v>157</v>
      </c>
      <c r="D159" s="57" t="s">
        <v>158</v>
      </c>
      <c r="E159" s="13" t="s">
        <v>8</v>
      </c>
      <c r="F159" s="57" t="s">
        <v>278</v>
      </c>
      <c r="G159" s="70">
        <v>22</v>
      </c>
      <c r="H159" s="56">
        <v>5</v>
      </c>
      <c r="I159" s="82">
        <v>32</v>
      </c>
      <c r="J159" s="56">
        <f t="shared" si="48"/>
        <v>160</v>
      </c>
      <c r="K159" s="100">
        <v>2020</v>
      </c>
      <c r="L159" s="64">
        <v>43831</v>
      </c>
      <c r="M159" s="31">
        <v>44196</v>
      </c>
      <c r="N159" s="63">
        <f t="shared" si="46"/>
        <v>3520</v>
      </c>
      <c r="O159" s="20">
        <f>N159*2%</f>
        <v>70.400000000000006</v>
      </c>
      <c r="P159" s="20"/>
      <c r="Q159" s="20"/>
      <c r="R159" s="63"/>
      <c r="S159" s="19">
        <f t="shared" si="50"/>
        <v>3590.4</v>
      </c>
      <c r="T159" s="12" t="s">
        <v>384</v>
      </c>
      <c r="U159" s="12" t="s">
        <v>291</v>
      </c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  <c r="GF159" s="34"/>
      <c r="GG159" s="34"/>
      <c r="GH159" s="34"/>
      <c r="GI159" s="34"/>
      <c r="GJ159" s="34"/>
      <c r="GK159" s="34"/>
      <c r="GL159" s="34"/>
      <c r="GM159" s="34"/>
      <c r="GN159" s="34"/>
      <c r="GO159" s="34"/>
      <c r="GP159" s="34"/>
      <c r="GQ159" s="34"/>
      <c r="GR159" s="34"/>
      <c r="GS159" s="34"/>
      <c r="GT159" s="34"/>
      <c r="GU159" s="34"/>
      <c r="GV159" s="34"/>
      <c r="GW159" s="34"/>
      <c r="GX159" s="34"/>
      <c r="GY159" s="34"/>
      <c r="GZ159" s="34"/>
      <c r="HA159" s="34"/>
      <c r="HB159" s="34"/>
      <c r="HC159" s="34"/>
      <c r="HD159" s="34"/>
      <c r="HE159" s="34"/>
      <c r="HF159" s="34"/>
    </row>
    <row r="160" spans="1:214" ht="24">
      <c r="A160" s="13" t="s">
        <v>8</v>
      </c>
      <c r="B160" s="57" t="s">
        <v>278</v>
      </c>
      <c r="C160" s="56" t="s">
        <v>159</v>
      </c>
      <c r="D160" s="57" t="s">
        <v>158</v>
      </c>
      <c r="E160" s="13" t="s">
        <v>8</v>
      </c>
      <c r="F160" s="57" t="s">
        <v>278</v>
      </c>
      <c r="G160" s="70">
        <v>22</v>
      </c>
      <c r="H160" s="56">
        <v>5</v>
      </c>
      <c r="I160" s="82">
        <v>32</v>
      </c>
      <c r="J160" s="56">
        <f t="shared" si="48"/>
        <v>160</v>
      </c>
      <c r="K160" s="100">
        <v>2020</v>
      </c>
      <c r="L160" s="64">
        <v>43831</v>
      </c>
      <c r="M160" s="31">
        <v>44196</v>
      </c>
      <c r="N160" s="63">
        <f t="shared" si="46"/>
        <v>3520</v>
      </c>
      <c r="O160" s="20">
        <f>N160*2%</f>
        <v>70.400000000000006</v>
      </c>
      <c r="P160" s="20"/>
      <c r="Q160" s="20"/>
      <c r="R160" s="63"/>
      <c r="S160" s="19">
        <f t="shared" si="50"/>
        <v>3590.4</v>
      </c>
      <c r="T160" s="12" t="s">
        <v>384</v>
      </c>
      <c r="U160" s="12" t="s">
        <v>291</v>
      </c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  <c r="HE160" s="34"/>
      <c r="HF160" s="34"/>
    </row>
    <row r="161" spans="1:315" ht="24">
      <c r="A161" s="13" t="s">
        <v>8</v>
      </c>
      <c r="B161" s="57" t="s">
        <v>278</v>
      </c>
      <c r="C161" s="13" t="s">
        <v>295</v>
      </c>
      <c r="D161" s="57" t="s">
        <v>9</v>
      </c>
      <c r="E161" s="13" t="s">
        <v>8</v>
      </c>
      <c r="F161" s="57" t="s">
        <v>278</v>
      </c>
      <c r="G161" s="70">
        <v>26</v>
      </c>
      <c r="H161" s="56">
        <v>34</v>
      </c>
      <c r="I161" s="82">
        <v>48</v>
      </c>
      <c r="J161" s="56">
        <f t="shared" si="48"/>
        <v>1632</v>
      </c>
      <c r="K161" s="100">
        <v>2020</v>
      </c>
      <c r="L161" s="64">
        <v>43831</v>
      </c>
      <c r="M161" s="31">
        <v>44196</v>
      </c>
      <c r="N161" s="63">
        <f>G161*H161*I161</f>
        <v>42432</v>
      </c>
      <c r="O161" s="20"/>
      <c r="P161" s="20"/>
      <c r="Q161" s="20"/>
      <c r="R161" s="63"/>
      <c r="S161" s="19">
        <f t="shared" si="50"/>
        <v>42432</v>
      </c>
      <c r="T161" s="12" t="s">
        <v>384</v>
      </c>
      <c r="U161" s="12" t="s">
        <v>291</v>
      </c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  <c r="GF161" s="34"/>
      <c r="GG161" s="34"/>
      <c r="GH161" s="34"/>
      <c r="GI161" s="34"/>
      <c r="GJ161" s="34"/>
      <c r="GK161" s="34"/>
      <c r="GL161" s="34"/>
      <c r="GM161" s="34"/>
      <c r="GN161" s="34"/>
      <c r="GO161" s="34"/>
      <c r="GP161" s="34"/>
      <c r="GQ161" s="34"/>
      <c r="GR161" s="34"/>
      <c r="GS161" s="34"/>
      <c r="GT161" s="34"/>
      <c r="GU161" s="34"/>
      <c r="GV161" s="34"/>
      <c r="GW161" s="34"/>
      <c r="GX161" s="34"/>
      <c r="GY161" s="34"/>
      <c r="GZ161" s="34"/>
      <c r="HA161" s="34"/>
      <c r="HB161" s="34"/>
      <c r="HC161" s="34"/>
      <c r="HD161" s="34"/>
      <c r="HE161" s="34"/>
      <c r="HF161" s="34"/>
    </row>
    <row r="162" spans="1:315" ht="24">
      <c r="A162" s="13" t="s">
        <v>8</v>
      </c>
      <c r="B162" s="57" t="s">
        <v>277</v>
      </c>
      <c r="C162" s="56" t="s">
        <v>160</v>
      </c>
      <c r="D162" s="57" t="s">
        <v>158</v>
      </c>
      <c r="E162" s="13" t="s">
        <v>8</v>
      </c>
      <c r="F162" s="57" t="s">
        <v>277</v>
      </c>
      <c r="G162" s="70">
        <v>22</v>
      </c>
      <c r="H162" s="56">
        <v>12</v>
      </c>
      <c r="I162" s="82">
        <v>48</v>
      </c>
      <c r="J162" s="56">
        <f t="shared" si="48"/>
        <v>576</v>
      </c>
      <c r="K162" s="100">
        <v>2020</v>
      </c>
      <c r="L162" s="64">
        <v>43831</v>
      </c>
      <c r="M162" s="31">
        <v>44196</v>
      </c>
      <c r="N162" s="63">
        <f t="shared" si="46"/>
        <v>12672</v>
      </c>
      <c r="O162" s="20">
        <f>N162*2%</f>
        <v>253.44</v>
      </c>
      <c r="P162" s="20"/>
      <c r="Q162" s="20"/>
      <c r="R162" s="63"/>
      <c r="S162" s="19">
        <f t="shared" si="50"/>
        <v>12925.44</v>
      </c>
      <c r="T162" s="12" t="s">
        <v>384</v>
      </c>
      <c r="U162" s="12" t="s">
        <v>291</v>
      </c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  <c r="GF162" s="34"/>
      <c r="GG162" s="34"/>
      <c r="GH162" s="34"/>
      <c r="GI162" s="34"/>
      <c r="GJ162" s="34"/>
      <c r="GK162" s="34"/>
      <c r="GL162" s="34"/>
      <c r="GM162" s="34"/>
      <c r="GN162" s="34"/>
      <c r="GO162" s="34"/>
      <c r="GP162" s="34"/>
      <c r="GQ162" s="34"/>
      <c r="GR162" s="34"/>
      <c r="GS162" s="34"/>
      <c r="GT162" s="34"/>
      <c r="GU162" s="34"/>
      <c r="GV162" s="34"/>
      <c r="GW162" s="34"/>
      <c r="GX162" s="34"/>
      <c r="GY162" s="34"/>
      <c r="GZ162" s="34"/>
      <c r="HA162" s="34"/>
      <c r="HB162" s="34"/>
      <c r="HC162" s="34"/>
      <c r="HD162" s="34"/>
      <c r="HE162" s="34"/>
      <c r="HF162" s="34"/>
    </row>
    <row r="163" spans="1:315" ht="24">
      <c r="A163" s="13" t="s">
        <v>8</v>
      </c>
      <c r="B163" s="57" t="s">
        <v>277</v>
      </c>
      <c r="C163" s="56" t="s">
        <v>161</v>
      </c>
      <c r="D163" s="57" t="s">
        <v>158</v>
      </c>
      <c r="E163" s="13" t="s">
        <v>8</v>
      </c>
      <c r="F163" s="57" t="s">
        <v>277</v>
      </c>
      <c r="G163" s="70">
        <v>22</v>
      </c>
      <c r="H163" s="56">
        <v>12</v>
      </c>
      <c r="I163" s="82">
        <v>48</v>
      </c>
      <c r="J163" s="56">
        <f t="shared" si="48"/>
        <v>576</v>
      </c>
      <c r="K163" s="100">
        <v>2020</v>
      </c>
      <c r="L163" s="64">
        <v>43831</v>
      </c>
      <c r="M163" s="31">
        <v>44196</v>
      </c>
      <c r="N163" s="63">
        <f t="shared" si="46"/>
        <v>12672</v>
      </c>
      <c r="O163" s="20">
        <f>N163*2%</f>
        <v>253.44</v>
      </c>
      <c r="P163" s="20"/>
      <c r="Q163" s="20"/>
      <c r="R163" s="63"/>
      <c r="S163" s="19">
        <f t="shared" si="50"/>
        <v>12925.44</v>
      </c>
      <c r="T163" s="12" t="s">
        <v>384</v>
      </c>
      <c r="U163" s="12" t="s">
        <v>291</v>
      </c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  <c r="EO163" s="34"/>
      <c r="EP163" s="34"/>
      <c r="EQ163" s="34"/>
      <c r="ER163" s="34"/>
      <c r="ES163" s="34"/>
      <c r="ET163" s="34"/>
      <c r="EU163" s="34"/>
      <c r="EV163" s="34"/>
      <c r="EW163" s="34"/>
      <c r="EX163" s="34"/>
      <c r="EY163" s="34"/>
      <c r="EZ163" s="34"/>
      <c r="FA163" s="34"/>
      <c r="FB163" s="34"/>
      <c r="FC163" s="34"/>
      <c r="FD163" s="34"/>
      <c r="FE163" s="34"/>
      <c r="FF163" s="34"/>
      <c r="FG163" s="34"/>
      <c r="FH163" s="34"/>
      <c r="FI163" s="34"/>
      <c r="FJ163" s="34"/>
      <c r="FK163" s="34"/>
      <c r="FL163" s="34"/>
      <c r="FM163" s="34"/>
      <c r="FN163" s="34"/>
      <c r="FO163" s="34"/>
      <c r="FP163" s="34"/>
      <c r="FQ163" s="34"/>
      <c r="FR163" s="34"/>
      <c r="FS163" s="34"/>
      <c r="FT163" s="34"/>
      <c r="FU163" s="34"/>
      <c r="FV163" s="34"/>
      <c r="FW163" s="34"/>
      <c r="FX163" s="34"/>
      <c r="FY163" s="34"/>
      <c r="FZ163" s="34"/>
      <c r="GA163" s="34"/>
      <c r="GB163" s="34"/>
      <c r="GC163" s="34"/>
      <c r="GD163" s="34"/>
      <c r="GE163" s="34"/>
      <c r="GF163" s="34"/>
      <c r="GG163" s="34"/>
      <c r="GH163" s="34"/>
      <c r="GI163" s="34"/>
      <c r="GJ163" s="34"/>
      <c r="GK163" s="34"/>
      <c r="GL163" s="34"/>
      <c r="GM163" s="34"/>
      <c r="GN163" s="34"/>
      <c r="GO163" s="34"/>
      <c r="GP163" s="34"/>
      <c r="GQ163" s="34"/>
      <c r="GR163" s="34"/>
      <c r="GS163" s="34"/>
      <c r="GT163" s="34"/>
      <c r="GU163" s="34"/>
      <c r="GV163" s="34"/>
      <c r="GW163" s="34"/>
      <c r="GX163" s="34"/>
      <c r="GY163" s="34"/>
      <c r="GZ163" s="34"/>
      <c r="HA163" s="34"/>
      <c r="HB163" s="34"/>
      <c r="HC163" s="34"/>
      <c r="HD163" s="34"/>
      <c r="HE163" s="34"/>
      <c r="HF163" s="34"/>
    </row>
    <row r="164" spans="1:315" ht="24">
      <c r="A164" s="13" t="s">
        <v>8</v>
      </c>
      <c r="B164" s="57" t="s">
        <v>279</v>
      </c>
      <c r="C164" s="56" t="s">
        <v>177</v>
      </c>
      <c r="D164" s="57" t="s">
        <v>76</v>
      </c>
      <c r="E164" s="13" t="s">
        <v>8</v>
      </c>
      <c r="F164" s="57" t="s">
        <v>279</v>
      </c>
      <c r="G164" s="70">
        <v>23</v>
      </c>
      <c r="H164" s="56">
        <v>6</v>
      </c>
      <c r="I164" s="82">
        <v>48</v>
      </c>
      <c r="J164" s="56">
        <f t="shared" si="48"/>
        <v>288</v>
      </c>
      <c r="K164" s="100">
        <v>2020</v>
      </c>
      <c r="L164" s="64">
        <v>43831</v>
      </c>
      <c r="M164" s="31">
        <v>44196</v>
      </c>
      <c r="N164" s="63">
        <f t="shared" si="46"/>
        <v>6624</v>
      </c>
      <c r="O164" s="20">
        <f>N164*2%</f>
        <v>132.47999999999999</v>
      </c>
      <c r="P164" s="20"/>
      <c r="Q164" s="20"/>
      <c r="R164" s="63"/>
      <c r="S164" s="19">
        <f t="shared" si="50"/>
        <v>6756.48</v>
      </c>
      <c r="T164" s="12" t="s">
        <v>384</v>
      </c>
      <c r="U164" s="12" t="s">
        <v>291</v>
      </c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  <c r="GF164" s="34"/>
      <c r="GG164" s="34"/>
      <c r="GH164" s="34"/>
      <c r="GI164" s="34"/>
      <c r="GJ164" s="34"/>
      <c r="GK164" s="34"/>
      <c r="GL164" s="34"/>
      <c r="GM164" s="34"/>
      <c r="GN164" s="34"/>
      <c r="GO164" s="34"/>
      <c r="GP164" s="34"/>
      <c r="GQ164" s="34"/>
      <c r="GR164" s="34"/>
      <c r="GS164" s="34"/>
      <c r="GT164" s="34"/>
      <c r="GU164" s="34"/>
      <c r="GV164" s="34"/>
      <c r="GW164" s="34"/>
      <c r="GX164" s="34"/>
      <c r="GY164" s="34"/>
      <c r="GZ164" s="34"/>
      <c r="HA164" s="34"/>
      <c r="HB164" s="34"/>
      <c r="HC164" s="34"/>
      <c r="HD164" s="34"/>
      <c r="HE164" s="34"/>
      <c r="HF164" s="34"/>
    </row>
    <row r="165" spans="1:315" ht="24">
      <c r="A165" s="13" t="s">
        <v>8</v>
      </c>
      <c r="B165" s="57" t="s">
        <v>269</v>
      </c>
      <c r="C165" s="56" t="s">
        <v>31</v>
      </c>
      <c r="D165" s="57" t="s">
        <v>9</v>
      </c>
      <c r="E165" s="13" t="s">
        <v>8</v>
      </c>
      <c r="F165" s="57" t="s">
        <v>269</v>
      </c>
      <c r="G165" s="70">
        <v>26</v>
      </c>
      <c r="H165" s="56">
        <v>16</v>
      </c>
      <c r="I165" s="82">
        <v>48</v>
      </c>
      <c r="J165" s="56">
        <f t="shared" si="48"/>
        <v>768</v>
      </c>
      <c r="K165" s="100">
        <v>2020</v>
      </c>
      <c r="L165" s="64">
        <v>43831</v>
      </c>
      <c r="M165" s="31">
        <v>44196</v>
      </c>
      <c r="N165" s="63">
        <f t="shared" si="46"/>
        <v>19968</v>
      </c>
      <c r="O165" s="20"/>
      <c r="P165" s="20"/>
      <c r="Q165" s="20"/>
      <c r="R165" s="63"/>
      <c r="S165" s="19">
        <f t="shared" si="50"/>
        <v>19968</v>
      </c>
      <c r="T165" s="12" t="s">
        <v>384</v>
      </c>
      <c r="U165" s="12" t="s">
        <v>291</v>
      </c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  <c r="GF165" s="34"/>
      <c r="GG165" s="34"/>
      <c r="GH165" s="34"/>
      <c r="GI165" s="34"/>
      <c r="GJ165" s="34"/>
      <c r="GK165" s="34"/>
      <c r="GL165" s="34"/>
      <c r="GM165" s="34"/>
      <c r="GN165" s="34"/>
      <c r="GO165" s="34"/>
      <c r="GP165" s="34"/>
      <c r="GQ165" s="34"/>
      <c r="GR165" s="34"/>
      <c r="GS165" s="34"/>
      <c r="GT165" s="34"/>
      <c r="GU165" s="34"/>
      <c r="GV165" s="34"/>
      <c r="GW165" s="34"/>
      <c r="GX165" s="34"/>
      <c r="GY165" s="34"/>
      <c r="GZ165" s="34"/>
      <c r="HA165" s="34"/>
      <c r="HB165" s="34"/>
      <c r="HC165" s="34"/>
      <c r="HD165" s="34"/>
      <c r="HE165" s="34"/>
      <c r="HF165" s="34"/>
    </row>
    <row r="166" spans="1:315" ht="24">
      <c r="A166" s="13" t="s">
        <v>8</v>
      </c>
      <c r="B166" s="57" t="s">
        <v>269</v>
      </c>
      <c r="C166" s="56" t="s">
        <v>143</v>
      </c>
      <c r="D166" s="57" t="s">
        <v>144</v>
      </c>
      <c r="E166" s="13" t="s">
        <v>8</v>
      </c>
      <c r="F166" s="57" t="s">
        <v>269</v>
      </c>
      <c r="G166" s="70">
        <v>23</v>
      </c>
      <c r="H166" s="56">
        <v>4</v>
      </c>
      <c r="I166" s="82">
        <v>48</v>
      </c>
      <c r="J166" s="56">
        <f t="shared" si="48"/>
        <v>192</v>
      </c>
      <c r="K166" s="100">
        <v>2020</v>
      </c>
      <c r="L166" s="64">
        <v>43831</v>
      </c>
      <c r="M166" s="31">
        <v>44196</v>
      </c>
      <c r="N166" s="63">
        <f t="shared" si="46"/>
        <v>4416</v>
      </c>
      <c r="O166" s="20">
        <f>N166*2%</f>
        <v>88.320000000000007</v>
      </c>
      <c r="P166" s="20"/>
      <c r="Q166" s="20"/>
      <c r="R166" s="63"/>
      <c r="S166" s="19">
        <f t="shared" si="50"/>
        <v>4504.32</v>
      </c>
      <c r="T166" s="12" t="s">
        <v>384</v>
      </c>
      <c r="U166" s="12" t="s">
        <v>291</v>
      </c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  <c r="GD166" s="34"/>
      <c r="GE166" s="34"/>
      <c r="GF166" s="34"/>
      <c r="GG166" s="34"/>
      <c r="GH166" s="34"/>
      <c r="GI166" s="34"/>
      <c r="GJ166" s="34"/>
      <c r="GK166" s="34"/>
      <c r="GL166" s="34"/>
      <c r="GM166" s="34"/>
      <c r="GN166" s="34"/>
      <c r="GO166" s="34"/>
      <c r="GP166" s="34"/>
      <c r="GQ166" s="34"/>
      <c r="GR166" s="34"/>
      <c r="GS166" s="34"/>
      <c r="GT166" s="34"/>
      <c r="GU166" s="34"/>
      <c r="GV166" s="34"/>
      <c r="GW166" s="34"/>
      <c r="GX166" s="34"/>
      <c r="GY166" s="34"/>
      <c r="GZ166" s="34"/>
      <c r="HA166" s="34"/>
      <c r="HB166" s="34"/>
      <c r="HC166" s="34"/>
      <c r="HD166" s="34"/>
      <c r="HE166" s="34"/>
      <c r="HF166" s="34"/>
    </row>
    <row r="167" spans="1:315" ht="36">
      <c r="A167" s="13" t="s">
        <v>67</v>
      </c>
      <c r="B167" s="23" t="s">
        <v>387</v>
      </c>
      <c r="C167" s="56" t="s">
        <v>148</v>
      </c>
      <c r="D167" s="57" t="s">
        <v>34</v>
      </c>
      <c r="E167" s="13" t="s">
        <v>67</v>
      </c>
      <c r="F167" s="23" t="s">
        <v>387</v>
      </c>
      <c r="G167" s="70">
        <v>22</v>
      </c>
      <c r="H167" s="56">
        <v>21</v>
      </c>
      <c r="I167" s="82">
        <v>48</v>
      </c>
      <c r="J167" s="56">
        <f t="shared" si="48"/>
        <v>1008</v>
      </c>
      <c r="K167" s="100">
        <v>2020</v>
      </c>
      <c r="L167" s="64">
        <v>43922</v>
      </c>
      <c r="M167" s="31">
        <v>44196</v>
      </c>
      <c r="N167" s="63">
        <f t="shared" si="46"/>
        <v>22176</v>
      </c>
      <c r="O167" s="20">
        <f>N167*2%</f>
        <v>443.52</v>
      </c>
      <c r="P167" s="20"/>
      <c r="Q167" s="20"/>
      <c r="R167" s="63"/>
      <c r="S167" s="19">
        <f t="shared" si="50"/>
        <v>22619.52</v>
      </c>
      <c r="T167" s="12" t="s">
        <v>384</v>
      </c>
      <c r="U167" s="12" t="s">
        <v>291</v>
      </c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34"/>
      <c r="GM167" s="34"/>
      <c r="GN167" s="34"/>
      <c r="GO167" s="34"/>
      <c r="GP167" s="34"/>
      <c r="GQ167" s="34"/>
      <c r="GR167" s="34"/>
      <c r="GS167" s="34"/>
      <c r="GT167" s="34"/>
      <c r="GU167" s="34"/>
      <c r="GV167" s="34"/>
      <c r="GW167" s="34"/>
      <c r="GX167" s="34"/>
      <c r="GY167" s="34"/>
      <c r="GZ167" s="34"/>
      <c r="HA167" s="34"/>
      <c r="HB167" s="34"/>
      <c r="HC167" s="34"/>
      <c r="HD167" s="34"/>
      <c r="HE167" s="34"/>
      <c r="HF167" s="34"/>
    </row>
    <row r="168" spans="1:315" ht="36">
      <c r="A168" s="13" t="s">
        <v>67</v>
      </c>
      <c r="B168" s="23" t="s">
        <v>280</v>
      </c>
      <c r="C168" s="13" t="s">
        <v>169</v>
      </c>
      <c r="D168" s="13" t="s">
        <v>170</v>
      </c>
      <c r="E168" s="13" t="s">
        <v>67</v>
      </c>
      <c r="F168" s="23" t="s">
        <v>280</v>
      </c>
      <c r="G168" s="15">
        <v>20</v>
      </c>
      <c r="H168" s="13">
        <v>15</v>
      </c>
      <c r="I168" s="82">
        <v>48</v>
      </c>
      <c r="J168" s="56">
        <f t="shared" si="48"/>
        <v>720</v>
      </c>
      <c r="K168" s="100">
        <v>2020</v>
      </c>
      <c r="L168" s="64">
        <v>43831</v>
      </c>
      <c r="M168" s="31">
        <v>44196</v>
      </c>
      <c r="N168" s="63">
        <f t="shared" si="46"/>
        <v>14400</v>
      </c>
      <c r="O168" s="63"/>
      <c r="P168" s="68"/>
      <c r="Q168" s="20">
        <f>N168*4%</f>
        <v>576</v>
      </c>
      <c r="R168" s="68"/>
      <c r="S168" s="20">
        <f t="shared" si="50"/>
        <v>14976</v>
      </c>
      <c r="T168" s="12" t="s">
        <v>384</v>
      </c>
      <c r="U168" s="12" t="s">
        <v>291</v>
      </c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  <c r="GF168" s="34"/>
      <c r="GG168" s="34"/>
      <c r="GH168" s="34"/>
      <c r="GI168" s="34"/>
      <c r="GJ168" s="34"/>
      <c r="GK168" s="34"/>
      <c r="GL168" s="34"/>
      <c r="GM168" s="34"/>
      <c r="GN168" s="34"/>
      <c r="GO168" s="34"/>
      <c r="GP168" s="34"/>
      <c r="GQ168" s="34"/>
      <c r="GR168" s="34"/>
      <c r="GS168" s="34"/>
      <c r="GT168" s="34"/>
      <c r="GU168" s="34"/>
      <c r="GV168" s="34"/>
      <c r="GW168" s="34"/>
      <c r="GX168" s="34"/>
      <c r="GY168" s="34"/>
      <c r="GZ168" s="34"/>
      <c r="HA168" s="34"/>
      <c r="HB168" s="34"/>
      <c r="HC168" s="34"/>
      <c r="HD168" s="34"/>
      <c r="HE168" s="34"/>
      <c r="HF168" s="34"/>
      <c r="HG168" s="34"/>
      <c r="HH168" s="34"/>
      <c r="HI168" s="34"/>
      <c r="HJ168" s="34"/>
      <c r="HK168" s="34"/>
      <c r="HL168" s="34"/>
      <c r="HM168" s="34"/>
      <c r="HN168" s="34"/>
      <c r="HO168" s="34"/>
      <c r="HP168" s="34"/>
      <c r="HQ168" s="34"/>
      <c r="HR168" s="34"/>
      <c r="HS168" s="34"/>
      <c r="HT168" s="34"/>
      <c r="HU168" s="34"/>
      <c r="HV168" s="34"/>
      <c r="HW168" s="34"/>
      <c r="HX168" s="34"/>
      <c r="HY168" s="34"/>
      <c r="HZ168" s="34"/>
      <c r="IA168" s="34"/>
      <c r="IB168" s="34"/>
      <c r="IC168" s="34"/>
      <c r="ID168" s="34"/>
      <c r="IE168" s="34"/>
      <c r="IF168" s="34"/>
      <c r="IG168" s="34"/>
      <c r="IH168" s="34"/>
      <c r="II168" s="34"/>
      <c r="IJ168" s="34"/>
      <c r="IK168" s="34"/>
      <c r="IL168" s="34"/>
      <c r="IM168" s="34"/>
      <c r="IN168" s="34"/>
      <c r="IO168" s="34"/>
      <c r="IP168" s="34"/>
      <c r="IQ168" s="34"/>
      <c r="IR168" s="34"/>
      <c r="IS168" s="34"/>
      <c r="IT168" s="34"/>
      <c r="IU168" s="34"/>
      <c r="IV168" s="34"/>
      <c r="IW168" s="34"/>
      <c r="IX168" s="34"/>
      <c r="IY168" s="34"/>
      <c r="IZ168" s="34"/>
      <c r="JA168" s="34"/>
      <c r="JB168" s="34"/>
      <c r="JC168" s="34"/>
      <c r="JD168" s="34"/>
      <c r="JE168" s="34"/>
      <c r="JF168" s="34"/>
      <c r="JG168" s="34"/>
      <c r="JH168" s="34"/>
      <c r="JI168" s="34"/>
      <c r="JJ168" s="34"/>
      <c r="JK168" s="34"/>
      <c r="JL168" s="34"/>
      <c r="JM168" s="34"/>
      <c r="JN168" s="34"/>
      <c r="JO168" s="34"/>
      <c r="JP168" s="34"/>
      <c r="JQ168" s="34"/>
      <c r="JR168" s="34"/>
      <c r="JS168" s="34"/>
      <c r="JT168" s="34"/>
      <c r="JU168" s="34"/>
      <c r="JV168" s="34"/>
      <c r="JW168" s="34"/>
      <c r="JX168" s="34"/>
      <c r="JY168" s="34"/>
      <c r="JZ168" s="34"/>
      <c r="KA168" s="34"/>
      <c r="KB168" s="34"/>
      <c r="KC168" s="34"/>
      <c r="KD168" s="34"/>
      <c r="KE168" s="34"/>
      <c r="KF168" s="34"/>
      <c r="KG168" s="34"/>
      <c r="KH168" s="34"/>
      <c r="KI168" s="34"/>
      <c r="KJ168" s="34"/>
      <c r="KK168" s="34"/>
      <c r="KL168" s="34"/>
      <c r="KM168" s="34"/>
      <c r="KN168" s="34"/>
      <c r="KO168" s="34"/>
      <c r="KP168" s="34"/>
      <c r="KQ168" s="34"/>
      <c r="KR168" s="34"/>
      <c r="KS168" s="34"/>
      <c r="KT168" s="34"/>
      <c r="KU168" s="34"/>
      <c r="KV168" s="34"/>
      <c r="KW168" s="34"/>
      <c r="KX168" s="34"/>
      <c r="KY168" s="34"/>
      <c r="KZ168" s="34"/>
      <c r="LA168" s="34"/>
      <c r="LB168" s="34"/>
      <c r="LC168" s="34"/>
    </row>
    <row r="169" spans="1:315" ht="36">
      <c r="A169" s="13" t="s">
        <v>67</v>
      </c>
      <c r="B169" s="23" t="s">
        <v>281</v>
      </c>
      <c r="C169" s="13" t="s">
        <v>141</v>
      </c>
      <c r="D169" s="13" t="s">
        <v>170</v>
      </c>
      <c r="E169" s="13" t="s">
        <v>67</v>
      </c>
      <c r="F169" s="23" t="s">
        <v>281</v>
      </c>
      <c r="G169" s="15">
        <v>20</v>
      </c>
      <c r="H169" s="13">
        <v>12</v>
      </c>
      <c r="I169" s="82">
        <v>48</v>
      </c>
      <c r="J169" s="56">
        <f t="shared" si="48"/>
        <v>576</v>
      </c>
      <c r="K169" s="100">
        <v>2020</v>
      </c>
      <c r="L169" s="64">
        <v>43831</v>
      </c>
      <c r="M169" s="31">
        <v>44196</v>
      </c>
      <c r="N169" s="63">
        <f t="shared" si="46"/>
        <v>11520</v>
      </c>
      <c r="O169" s="63"/>
      <c r="P169" s="68"/>
      <c r="Q169" s="63">
        <f>N169*4%</f>
        <v>460.8</v>
      </c>
      <c r="R169" s="68"/>
      <c r="S169" s="20">
        <f t="shared" si="50"/>
        <v>11980.8</v>
      </c>
      <c r="T169" s="12" t="s">
        <v>384</v>
      </c>
      <c r="U169" s="12" t="s">
        <v>291</v>
      </c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  <c r="EO169" s="34"/>
      <c r="EP169" s="34"/>
      <c r="EQ169" s="34"/>
      <c r="ER169" s="34"/>
      <c r="ES169" s="34"/>
      <c r="ET169" s="34"/>
      <c r="EU169" s="34"/>
      <c r="EV169" s="34"/>
      <c r="EW169" s="34"/>
      <c r="EX169" s="34"/>
      <c r="EY169" s="34"/>
      <c r="EZ169" s="34"/>
      <c r="FA169" s="34"/>
      <c r="FB169" s="34"/>
      <c r="FC169" s="34"/>
      <c r="FD169" s="34"/>
      <c r="FE169" s="34"/>
      <c r="FF169" s="34"/>
      <c r="FG169" s="34"/>
      <c r="FH169" s="34"/>
      <c r="FI169" s="34"/>
      <c r="FJ169" s="34"/>
      <c r="FK169" s="34"/>
      <c r="FL169" s="34"/>
      <c r="FM169" s="34"/>
      <c r="FN169" s="34"/>
      <c r="FO169" s="34"/>
      <c r="FP169" s="34"/>
      <c r="FQ169" s="34"/>
      <c r="FR169" s="34"/>
      <c r="FS169" s="34"/>
      <c r="FT169" s="34"/>
      <c r="FU169" s="34"/>
      <c r="FV169" s="34"/>
      <c r="FW169" s="34"/>
      <c r="FX169" s="34"/>
      <c r="FY169" s="34"/>
      <c r="FZ169" s="34"/>
      <c r="GA169" s="34"/>
      <c r="GB169" s="34"/>
      <c r="GC169" s="34"/>
      <c r="GD169" s="34"/>
      <c r="GE169" s="34"/>
      <c r="GF169" s="34"/>
      <c r="GG169" s="34"/>
      <c r="GH169" s="34"/>
      <c r="GI169" s="34"/>
      <c r="GJ169" s="34"/>
      <c r="GK169" s="34"/>
      <c r="GL169" s="34"/>
      <c r="GM169" s="34"/>
      <c r="GN169" s="34"/>
      <c r="GO169" s="34"/>
      <c r="GP169" s="34"/>
      <c r="GQ169" s="34"/>
      <c r="GR169" s="34"/>
      <c r="GS169" s="34"/>
      <c r="GT169" s="34"/>
      <c r="GU169" s="34"/>
      <c r="GV169" s="34"/>
      <c r="GW169" s="34"/>
      <c r="GX169" s="34"/>
      <c r="GY169" s="34"/>
      <c r="GZ169" s="34"/>
      <c r="HA169" s="34"/>
      <c r="HB169" s="34"/>
      <c r="HC169" s="34"/>
      <c r="HD169" s="34"/>
      <c r="HE169" s="34"/>
      <c r="HF169" s="34"/>
      <c r="HG169" s="34"/>
      <c r="HH169" s="34"/>
      <c r="HI169" s="34"/>
      <c r="HJ169" s="34"/>
      <c r="HK169" s="34"/>
      <c r="HL169" s="34"/>
      <c r="HM169" s="34"/>
      <c r="HN169" s="34"/>
      <c r="HO169" s="34"/>
      <c r="HP169" s="34"/>
      <c r="HQ169" s="34"/>
      <c r="HR169" s="34"/>
      <c r="HS169" s="34"/>
      <c r="HT169" s="34"/>
      <c r="HU169" s="34"/>
      <c r="HV169" s="34"/>
      <c r="HW169" s="34"/>
      <c r="HX169" s="34"/>
      <c r="HY169" s="34"/>
      <c r="HZ169" s="34"/>
      <c r="IA169" s="34"/>
      <c r="IB169" s="34"/>
      <c r="IC169" s="34"/>
      <c r="ID169" s="34"/>
      <c r="IE169" s="34"/>
      <c r="IF169" s="34"/>
      <c r="IG169" s="34"/>
      <c r="IH169" s="34"/>
      <c r="II169" s="34"/>
      <c r="IJ169" s="34"/>
      <c r="IK169" s="34"/>
      <c r="IL169" s="34"/>
      <c r="IM169" s="34"/>
      <c r="IN169" s="34"/>
      <c r="IO169" s="34"/>
      <c r="IP169" s="34"/>
      <c r="IQ169" s="34"/>
      <c r="IR169" s="34"/>
      <c r="IS169" s="34"/>
      <c r="IT169" s="34"/>
      <c r="IU169" s="34"/>
      <c r="IV169" s="34"/>
      <c r="IW169" s="34"/>
      <c r="IX169" s="34"/>
      <c r="IY169" s="34"/>
      <c r="IZ169" s="34"/>
      <c r="JA169" s="34"/>
      <c r="JB169" s="34"/>
      <c r="JC169" s="34"/>
      <c r="JD169" s="34"/>
      <c r="JE169" s="34"/>
      <c r="JF169" s="34"/>
      <c r="JG169" s="34"/>
      <c r="JH169" s="34"/>
      <c r="JI169" s="34"/>
      <c r="JJ169" s="34"/>
      <c r="JK169" s="34"/>
      <c r="JL169" s="34"/>
      <c r="JM169" s="34"/>
      <c r="JN169" s="34"/>
      <c r="JO169" s="34"/>
      <c r="JP169" s="34"/>
      <c r="JQ169" s="34"/>
      <c r="JR169" s="34"/>
      <c r="JS169" s="34"/>
      <c r="JT169" s="34"/>
      <c r="JU169" s="34"/>
      <c r="JV169" s="34"/>
      <c r="JW169" s="34"/>
      <c r="JX169" s="34"/>
      <c r="JY169" s="34"/>
      <c r="JZ169" s="34"/>
      <c r="KA169" s="34"/>
      <c r="KB169" s="34"/>
      <c r="KC169" s="34"/>
      <c r="KD169" s="34"/>
      <c r="KE169" s="34"/>
      <c r="KF169" s="34"/>
      <c r="KG169" s="34"/>
      <c r="KH169" s="34"/>
      <c r="KI169" s="34"/>
      <c r="KJ169" s="34"/>
      <c r="KK169" s="34"/>
      <c r="KL169" s="34"/>
      <c r="KM169" s="34"/>
      <c r="KN169" s="34"/>
      <c r="KO169" s="34"/>
      <c r="KP169" s="34"/>
      <c r="KQ169" s="34"/>
      <c r="KR169" s="34"/>
      <c r="KS169" s="34"/>
      <c r="KT169" s="34"/>
      <c r="KU169" s="34"/>
      <c r="KV169" s="34"/>
      <c r="KW169" s="34"/>
      <c r="KX169" s="34"/>
      <c r="KY169" s="34"/>
      <c r="KZ169" s="34"/>
      <c r="LA169" s="34"/>
      <c r="LB169" s="34"/>
      <c r="LC169" s="34"/>
    </row>
    <row r="170" spans="1:315" ht="36">
      <c r="A170" s="13" t="s">
        <v>67</v>
      </c>
      <c r="B170" s="23" t="s">
        <v>280</v>
      </c>
      <c r="C170" s="56" t="s">
        <v>172</v>
      </c>
      <c r="D170" s="57" t="s">
        <v>76</v>
      </c>
      <c r="E170" s="13" t="s">
        <v>67</v>
      </c>
      <c r="F170" s="23" t="s">
        <v>280</v>
      </c>
      <c r="G170" s="70">
        <v>23</v>
      </c>
      <c r="H170" s="56">
        <v>15</v>
      </c>
      <c r="I170" s="82">
        <v>48</v>
      </c>
      <c r="J170" s="56">
        <f t="shared" si="48"/>
        <v>720</v>
      </c>
      <c r="K170" s="100">
        <v>2020</v>
      </c>
      <c r="L170" s="64">
        <v>43831</v>
      </c>
      <c r="M170" s="31">
        <v>44196</v>
      </c>
      <c r="N170" s="63">
        <f t="shared" si="46"/>
        <v>16560</v>
      </c>
      <c r="O170" s="63">
        <f>N170*2%</f>
        <v>331.2</v>
      </c>
      <c r="P170" s="68"/>
      <c r="Q170" s="63"/>
      <c r="R170" s="68"/>
      <c r="S170" s="63">
        <f t="shared" ref="S170:S182" si="51">SUM(N170:Q170)</f>
        <v>16891.2</v>
      </c>
      <c r="T170" s="12" t="s">
        <v>384</v>
      </c>
      <c r="U170" s="12" t="s">
        <v>291</v>
      </c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  <c r="GF170" s="34"/>
      <c r="GG170" s="34"/>
      <c r="GH170" s="34"/>
      <c r="GI170" s="34"/>
      <c r="GJ170" s="34"/>
      <c r="GK170" s="34"/>
      <c r="GL170" s="34"/>
      <c r="GM170" s="34"/>
      <c r="GN170" s="34"/>
      <c r="GO170" s="34"/>
      <c r="GP170" s="34"/>
      <c r="GQ170" s="34"/>
      <c r="GR170" s="34"/>
      <c r="GS170" s="34"/>
      <c r="GT170" s="34"/>
      <c r="GU170" s="34"/>
      <c r="GV170" s="34"/>
      <c r="GW170" s="34"/>
      <c r="GX170" s="34"/>
      <c r="GY170" s="34"/>
      <c r="GZ170" s="34"/>
      <c r="HA170" s="34"/>
      <c r="HB170" s="34"/>
      <c r="HC170" s="34"/>
      <c r="HD170" s="34"/>
      <c r="HE170" s="34"/>
      <c r="HF170" s="34"/>
      <c r="HG170" s="34"/>
      <c r="HH170" s="34"/>
      <c r="HI170" s="34"/>
      <c r="HJ170" s="34"/>
      <c r="HK170" s="34"/>
      <c r="HL170" s="34"/>
      <c r="HM170" s="34"/>
      <c r="HN170" s="34"/>
      <c r="HO170" s="34"/>
      <c r="HP170" s="34"/>
      <c r="HQ170" s="34"/>
      <c r="HR170" s="34"/>
      <c r="HS170" s="34"/>
      <c r="HT170" s="34"/>
      <c r="HU170" s="34"/>
      <c r="HV170" s="34"/>
      <c r="HW170" s="34"/>
      <c r="HX170" s="34"/>
      <c r="HY170" s="34"/>
      <c r="HZ170" s="34"/>
      <c r="IA170" s="34"/>
      <c r="IB170" s="34"/>
      <c r="IC170" s="34"/>
      <c r="ID170" s="34"/>
      <c r="IE170" s="34"/>
      <c r="IF170" s="34"/>
      <c r="IG170" s="34"/>
      <c r="IH170" s="34"/>
      <c r="II170" s="34"/>
      <c r="IJ170" s="34"/>
      <c r="IK170" s="34"/>
      <c r="IL170" s="34"/>
      <c r="IM170" s="34"/>
      <c r="IN170" s="34"/>
      <c r="IO170" s="34"/>
      <c r="IP170" s="34"/>
      <c r="IQ170" s="34"/>
      <c r="IR170" s="34"/>
      <c r="IS170" s="34"/>
      <c r="IT170" s="34"/>
      <c r="IU170" s="34"/>
      <c r="IV170" s="34"/>
      <c r="IW170" s="34"/>
      <c r="IX170" s="34"/>
      <c r="IY170" s="34"/>
      <c r="IZ170" s="34"/>
      <c r="JA170" s="34"/>
      <c r="JB170" s="34"/>
      <c r="JC170" s="34"/>
      <c r="JD170" s="34"/>
      <c r="JE170" s="34"/>
      <c r="JF170" s="34"/>
      <c r="JG170" s="34"/>
      <c r="JH170" s="34"/>
      <c r="JI170" s="34"/>
      <c r="JJ170" s="34"/>
      <c r="JK170" s="34"/>
      <c r="JL170" s="34"/>
      <c r="JM170" s="34"/>
      <c r="JN170" s="34"/>
      <c r="JO170" s="34"/>
      <c r="JP170" s="34"/>
      <c r="JQ170" s="34"/>
      <c r="JR170" s="34"/>
      <c r="JS170" s="34"/>
      <c r="JT170" s="34"/>
      <c r="JU170" s="34"/>
      <c r="JV170" s="34"/>
      <c r="JW170" s="34"/>
      <c r="JX170" s="34"/>
      <c r="JY170" s="34"/>
      <c r="JZ170" s="34"/>
      <c r="KA170" s="34"/>
      <c r="KB170" s="34"/>
      <c r="KC170" s="34"/>
      <c r="KD170" s="34"/>
      <c r="KE170" s="34"/>
      <c r="KF170" s="34"/>
      <c r="KG170" s="34"/>
      <c r="KH170" s="34"/>
      <c r="KI170" s="34"/>
      <c r="KJ170" s="34"/>
      <c r="KK170" s="34"/>
      <c r="KL170" s="34"/>
      <c r="KM170" s="34"/>
      <c r="KN170" s="34"/>
      <c r="KO170" s="34"/>
      <c r="KP170" s="34"/>
      <c r="KQ170" s="34"/>
      <c r="KR170" s="34"/>
      <c r="KS170" s="34"/>
      <c r="KT170" s="34"/>
      <c r="KU170" s="34"/>
      <c r="KV170" s="34"/>
      <c r="KW170" s="34"/>
      <c r="KX170" s="34"/>
      <c r="KY170" s="34"/>
      <c r="KZ170" s="34"/>
      <c r="LA170" s="34"/>
      <c r="LB170" s="34"/>
      <c r="LC170" s="34"/>
    </row>
    <row r="171" spans="1:315" ht="36">
      <c r="A171" s="13" t="s">
        <v>67</v>
      </c>
      <c r="B171" s="23" t="s">
        <v>280</v>
      </c>
      <c r="C171" s="56" t="s">
        <v>173</v>
      </c>
      <c r="D171" s="57" t="s">
        <v>174</v>
      </c>
      <c r="E171" s="13" t="s">
        <v>67</v>
      </c>
      <c r="F171" s="23" t="s">
        <v>280</v>
      </c>
      <c r="G171" s="70">
        <v>20</v>
      </c>
      <c r="H171" s="56">
        <v>16</v>
      </c>
      <c r="I171" s="82">
        <v>48</v>
      </c>
      <c r="J171" s="56">
        <f t="shared" si="48"/>
        <v>768</v>
      </c>
      <c r="K171" s="100">
        <v>2020</v>
      </c>
      <c r="L171" s="64">
        <v>43831</v>
      </c>
      <c r="M171" s="31">
        <v>44196</v>
      </c>
      <c r="N171" s="63">
        <f t="shared" si="46"/>
        <v>15360</v>
      </c>
      <c r="O171" s="63"/>
      <c r="P171" s="68"/>
      <c r="Q171" s="63">
        <f>N171*4%</f>
        <v>614.4</v>
      </c>
      <c r="R171" s="68"/>
      <c r="S171" s="63">
        <f t="shared" si="51"/>
        <v>15974.4</v>
      </c>
      <c r="T171" s="12" t="s">
        <v>384</v>
      </c>
      <c r="U171" s="12" t="s">
        <v>291</v>
      </c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  <c r="GF171" s="34"/>
      <c r="GG171" s="34"/>
      <c r="GH171" s="34"/>
      <c r="GI171" s="34"/>
      <c r="GJ171" s="34"/>
      <c r="GK171" s="34"/>
      <c r="GL171" s="34"/>
      <c r="GM171" s="34"/>
      <c r="GN171" s="34"/>
      <c r="GO171" s="34"/>
      <c r="GP171" s="34"/>
      <c r="GQ171" s="34"/>
      <c r="GR171" s="34"/>
      <c r="GS171" s="34"/>
      <c r="GT171" s="34"/>
      <c r="GU171" s="34"/>
      <c r="GV171" s="34"/>
      <c r="GW171" s="34"/>
      <c r="GX171" s="34"/>
      <c r="GY171" s="34"/>
      <c r="GZ171" s="34"/>
      <c r="HA171" s="34"/>
      <c r="HB171" s="34"/>
      <c r="HC171" s="34"/>
      <c r="HD171" s="34"/>
      <c r="HE171" s="34"/>
      <c r="HF171" s="34"/>
      <c r="HG171" s="34"/>
      <c r="HH171" s="34"/>
      <c r="HI171" s="34"/>
      <c r="HJ171" s="34"/>
      <c r="HK171" s="34"/>
      <c r="HL171" s="34"/>
      <c r="HM171" s="34"/>
      <c r="HN171" s="34"/>
      <c r="HO171" s="34"/>
      <c r="HP171" s="34"/>
      <c r="HQ171" s="34"/>
      <c r="HR171" s="34"/>
      <c r="HS171" s="34"/>
      <c r="HT171" s="34"/>
      <c r="HU171" s="34"/>
      <c r="HV171" s="34"/>
      <c r="HW171" s="34"/>
      <c r="HX171" s="34"/>
      <c r="HY171" s="34"/>
      <c r="HZ171" s="34"/>
      <c r="IA171" s="34"/>
      <c r="IB171" s="34"/>
      <c r="IC171" s="34"/>
      <c r="ID171" s="34"/>
      <c r="IE171" s="34"/>
      <c r="IF171" s="34"/>
      <c r="IG171" s="34"/>
      <c r="IH171" s="34"/>
      <c r="II171" s="34"/>
      <c r="IJ171" s="34"/>
      <c r="IK171" s="34"/>
      <c r="IL171" s="34"/>
      <c r="IM171" s="34"/>
      <c r="IN171" s="34"/>
      <c r="IO171" s="34"/>
      <c r="IP171" s="34"/>
      <c r="IQ171" s="34"/>
      <c r="IR171" s="34"/>
      <c r="IS171" s="34"/>
      <c r="IT171" s="34"/>
      <c r="IU171" s="34"/>
      <c r="IV171" s="34"/>
      <c r="IW171" s="34"/>
      <c r="IX171" s="34"/>
      <c r="IY171" s="34"/>
      <c r="IZ171" s="34"/>
      <c r="JA171" s="34"/>
      <c r="JB171" s="34"/>
      <c r="JC171" s="34"/>
      <c r="JD171" s="34"/>
      <c r="JE171" s="34"/>
      <c r="JF171" s="34"/>
      <c r="JG171" s="34"/>
      <c r="JH171" s="34"/>
      <c r="JI171" s="34"/>
      <c r="JJ171" s="34"/>
      <c r="JK171" s="34"/>
      <c r="JL171" s="34"/>
      <c r="JM171" s="34"/>
      <c r="JN171" s="34"/>
      <c r="JO171" s="34"/>
      <c r="JP171" s="34"/>
      <c r="JQ171" s="34"/>
      <c r="JR171" s="34"/>
      <c r="JS171" s="34"/>
      <c r="JT171" s="34"/>
      <c r="JU171" s="34"/>
      <c r="JV171" s="34"/>
      <c r="JW171" s="34"/>
      <c r="JX171" s="34"/>
      <c r="JY171" s="34"/>
      <c r="JZ171" s="34"/>
      <c r="KA171" s="34"/>
      <c r="KB171" s="34"/>
      <c r="KC171" s="34"/>
      <c r="KD171" s="34"/>
      <c r="KE171" s="34"/>
      <c r="KF171" s="34"/>
      <c r="KG171" s="34"/>
      <c r="KH171" s="34"/>
      <c r="KI171" s="34"/>
      <c r="KJ171" s="34"/>
      <c r="KK171" s="34"/>
      <c r="KL171" s="34"/>
      <c r="KM171" s="34"/>
      <c r="KN171" s="34"/>
      <c r="KO171" s="34"/>
      <c r="KP171" s="34"/>
      <c r="KQ171" s="34"/>
      <c r="KR171" s="34"/>
      <c r="KS171" s="34"/>
      <c r="KT171" s="34"/>
      <c r="KU171" s="34"/>
      <c r="KV171" s="34"/>
      <c r="KW171" s="34"/>
      <c r="KX171" s="34"/>
      <c r="KY171" s="34"/>
      <c r="KZ171" s="34"/>
      <c r="LA171" s="34"/>
      <c r="LB171" s="34"/>
      <c r="LC171" s="34"/>
    </row>
    <row r="172" spans="1:315" ht="24">
      <c r="A172" s="13" t="s">
        <v>67</v>
      </c>
      <c r="B172" s="23" t="s">
        <v>260</v>
      </c>
      <c r="C172" s="56" t="s">
        <v>175</v>
      </c>
      <c r="D172" s="57" t="s">
        <v>176</v>
      </c>
      <c r="E172" s="13" t="s">
        <v>67</v>
      </c>
      <c r="F172" s="23" t="s">
        <v>260</v>
      </c>
      <c r="G172" s="70">
        <v>22</v>
      </c>
      <c r="H172" s="56">
        <v>6</v>
      </c>
      <c r="I172" s="82">
        <v>48</v>
      </c>
      <c r="J172" s="56">
        <f>+H172*I172</f>
        <v>288</v>
      </c>
      <c r="K172" s="100">
        <v>2020</v>
      </c>
      <c r="L172" s="64">
        <v>43831</v>
      </c>
      <c r="M172" s="31">
        <v>44196</v>
      </c>
      <c r="N172" s="63">
        <f t="shared" si="46"/>
        <v>6336</v>
      </c>
      <c r="O172" s="63">
        <f>N172*4%</f>
        <v>253.44</v>
      </c>
      <c r="P172" s="68"/>
      <c r="Q172" s="63"/>
      <c r="R172" s="68"/>
      <c r="S172" s="63">
        <f t="shared" si="51"/>
        <v>6589.44</v>
      </c>
      <c r="T172" s="12" t="s">
        <v>384</v>
      </c>
      <c r="U172" s="12" t="s">
        <v>291</v>
      </c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  <c r="GL172" s="34"/>
      <c r="GM172" s="34"/>
      <c r="GN172" s="34"/>
      <c r="GO172" s="34"/>
      <c r="GP172" s="34"/>
      <c r="GQ172" s="34"/>
      <c r="GR172" s="34"/>
      <c r="GS172" s="34"/>
      <c r="GT172" s="34"/>
      <c r="GU172" s="34"/>
      <c r="GV172" s="34"/>
      <c r="GW172" s="34"/>
      <c r="GX172" s="34"/>
      <c r="GY172" s="34"/>
      <c r="GZ172" s="34"/>
      <c r="HA172" s="34"/>
      <c r="HB172" s="34"/>
      <c r="HC172" s="34"/>
      <c r="HD172" s="34"/>
      <c r="HE172" s="34"/>
      <c r="HF172" s="34"/>
      <c r="HG172" s="34"/>
      <c r="HH172" s="34"/>
      <c r="HI172" s="34"/>
      <c r="HJ172" s="34"/>
      <c r="HK172" s="34"/>
      <c r="HL172" s="34"/>
      <c r="HM172" s="34"/>
      <c r="HN172" s="34"/>
      <c r="HO172" s="34"/>
      <c r="HP172" s="34"/>
      <c r="HQ172" s="34"/>
      <c r="HR172" s="34"/>
      <c r="HS172" s="34"/>
      <c r="HT172" s="34"/>
      <c r="HU172" s="34"/>
      <c r="HV172" s="34"/>
      <c r="HW172" s="34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  <c r="IV172" s="34"/>
      <c r="IW172" s="34"/>
      <c r="IX172" s="34"/>
      <c r="IY172" s="34"/>
      <c r="IZ172" s="34"/>
      <c r="JA172" s="34"/>
      <c r="JB172" s="34"/>
      <c r="JC172" s="34"/>
      <c r="JD172" s="34"/>
      <c r="JE172" s="34"/>
      <c r="JF172" s="34"/>
      <c r="JG172" s="34"/>
      <c r="JH172" s="34"/>
      <c r="JI172" s="34"/>
      <c r="JJ172" s="34"/>
      <c r="JK172" s="34"/>
      <c r="JL172" s="34"/>
      <c r="JM172" s="34"/>
      <c r="JN172" s="34"/>
      <c r="JO172" s="34"/>
      <c r="JP172" s="34"/>
      <c r="JQ172" s="34"/>
      <c r="JR172" s="34"/>
      <c r="JS172" s="34"/>
      <c r="JT172" s="34"/>
      <c r="JU172" s="34"/>
      <c r="JV172" s="34"/>
      <c r="JW172" s="34"/>
      <c r="JX172" s="34"/>
      <c r="JY172" s="34"/>
      <c r="JZ172" s="34"/>
      <c r="KA172" s="34"/>
      <c r="KB172" s="34"/>
      <c r="KC172" s="34"/>
      <c r="KD172" s="34"/>
      <c r="KE172" s="34"/>
      <c r="KF172" s="34"/>
      <c r="KG172" s="34"/>
      <c r="KH172" s="34"/>
      <c r="KI172" s="34"/>
      <c r="KJ172" s="34"/>
      <c r="KK172" s="34"/>
      <c r="KL172" s="34"/>
      <c r="KM172" s="34"/>
      <c r="KN172" s="34"/>
      <c r="KO172" s="34"/>
      <c r="KP172" s="34"/>
      <c r="KQ172" s="34"/>
      <c r="KR172" s="34"/>
      <c r="KS172" s="34"/>
      <c r="KT172" s="34"/>
      <c r="KU172" s="34"/>
      <c r="KV172" s="34"/>
      <c r="KW172" s="34"/>
      <c r="KX172" s="34"/>
      <c r="KY172" s="34"/>
      <c r="KZ172" s="34"/>
      <c r="LA172" s="34"/>
      <c r="LB172" s="34"/>
      <c r="LC172" s="34"/>
    </row>
    <row r="173" spans="1:315" ht="36">
      <c r="A173" s="13" t="s">
        <v>67</v>
      </c>
      <c r="B173" s="23" t="s">
        <v>282</v>
      </c>
      <c r="C173" s="56" t="s">
        <v>172</v>
      </c>
      <c r="D173" s="57" t="s">
        <v>76</v>
      </c>
      <c r="E173" s="13" t="s">
        <v>67</v>
      </c>
      <c r="F173" s="23" t="s">
        <v>282</v>
      </c>
      <c r="G173" s="70">
        <v>23</v>
      </c>
      <c r="H173" s="56">
        <v>5</v>
      </c>
      <c r="I173" s="82">
        <v>16</v>
      </c>
      <c r="J173" s="56">
        <f>H173*I173</f>
        <v>80</v>
      </c>
      <c r="K173" s="100">
        <v>2020</v>
      </c>
      <c r="L173" s="64">
        <v>43831</v>
      </c>
      <c r="M173" s="31">
        <v>43951</v>
      </c>
      <c r="N173" s="63">
        <f>G173*H173*I173</f>
        <v>1840</v>
      </c>
      <c r="O173" s="63">
        <f t="shared" ref="O173:O179" si="52">N173*2%</f>
        <v>36.800000000000004</v>
      </c>
      <c r="P173" s="68"/>
      <c r="Q173" s="63"/>
      <c r="R173" s="68"/>
      <c r="S173" s="63">
        <f t="shared" si="51"/>
        <v>1876.8</v>
      </c>
      <c r="T173" s="12" t="s">
        <v>384</v>
      </c>
      <c r="U173" s="12" t="s">
        <v>291</v>
      </c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  <c r="GL173" s="34"/>
      <c r="GM173" s="34"/>
      <c r="GN173" s="34"/>
      <c r="GO173" s="34"/>
      <c r="GP173" s="34"/>
      <c r="GQ173" s="34"/>
      <c r="GR173" s="34"/>
      <c r="GS173" s="34"/>
      <c r="GT173" s="34"/>
      <c r="GU173" s="34"/>
      <c r="GV173" s="34"/>
      <c r="GW173" s="34"/>
      <c r="GX173" s="34"/>
      <c r="GY173" s="34"/>
      <c r="GZ173" s="34"/>
      <c r="HA173" s="34"/>
      <c r="HB173" s="34"/>
      <c r="HC173" s="34"/>
      <c r="HD173" s="34"/>
      <c r="HE173" s="34"/>
      <c r="HF173" s="34"/>
      <c r="HG173" s="34"/>
      <c r="HH173" s="34"/>
      <c r="HI173" s="34"/>
      <c r="HJ173" s="34"/>
      <c r="HK173" s="34"/>
      <c r="HL173" s="34"/>
      <c r="HM173" s="34"/>
      <c r="HN173" s="34"/>
      <c r="HO173" s="34"/>
      <c r="HP173" s="34"/>
      <c r="HQ173" s="34"/>
      <c r="HR173" s="34"/>
      <c r="HS173" s="34"/>
      <c r="HT173" s="34"/>
      <c r="HU173" s="34"/>
      <c r="HV173" s="34"/>
      <c r="HW173" s="34"/>
      <c r="HX173" s="34"/>
      <c r="HY173" s="34"/>
      <c r="HZ173" s="34"/>
      <c r="IA173" s="34"/>
      <c r="IB173" s="34"/>
      <c r="IC173" s="34"/>
      <c r="ID173" s="34"/>
      <c r="IE173" s="34"/>
      <c r="IF173" s="34"/>
      <c r="IG173" s="34"/>
      <c r="IH173" s="34"/>
      <c r="II173" s="34"/>
      <c r="IJ173" s="34"/>
      <c r="IK173" s="34"/>
      <c r="IL173" s="34"/>
      <c r="IM173" s="34"/>
      <c r="IN173" s="34"/>
      <c r="IO173" s="34"/>
      <c r="IP173" s="34"/>
      <c r="IQ173" s="34"/>
      <c r="IR173" s="34"/>
      <c r="IS173" s="34"/>
      <c r="IT173" s="34"/>
      <c r="IU173" s="34"/>
      <c r="IV173" s="34"/>
      <c r="IW173" s="34"/>
      <c r="IX173" s="34"/>
      <c r="IY173" s="34"/>
      <c r="IZ173" s="34"/>
      <c r="JA173" s="34"/>
      <c r="JB173" s="34"/>
      <c r="JC173" s="34"/>
      <c r="JD173" s="34"/>
      <c r="JE173" s="34"/>
      <c r="JF173" s="34"/>
      <c r="JG173" s="34"/>
      <c r="JH173" s="34"/>
      <c r="JI173" s="34"/>
      <c r="JJ173" s="34"/>
      <c r="JK173" s="34"/>
      <c r="JL173" s="34"/>
      <c r="JM173" s="34"/>
      <c r="JN173" s="34"/>
      <c r="JO173" s="34"/>
      <c r="JP173" s="34"/>
      <c r="JQ173" s="34"/>
      <c r="JR173" s="34"/>
      <c r="JS173" s="34"/>
      <c r="JT173" s="34"/>
      <c r="JU173" s="34"/>
      <c r="JV173" s="34"/>
      <c r="JW173" s="34"/>
      <c r="JX173" s="34"/>
      <c r="JY173" s="34"/>
      <c r="JZ173" s="34"/>
      <c r="KA173" s="34"/>
      <c r="KB173" s="34"/>
      <c r="KC173" s="34"/>
      <c r="KD173" s="34"/>
      <c r="KE173" s="34"/>
      <c r="KF173" s="34"/>
      <c r="KG173" s="34"/>
      <c r="KH173" s="34"/>
      <c r="KI173" s="34"/>
      <c r="KJ173" s="34"/>
      <c r="KK173" s="34"/>
      <c r="KL173" s="34"/>
      <c r="KM173" s="34"/>
      <c r="KN173" s="34"/>
      <c r="KO173" s="34"/>
      <c r="KP173" s="34"/>
      <c r="KQ173" s="34"/>
      <c r="KR173" s="34"/>
      <c r="KS173" s="34"/>
      <c r="KT173" s="34"/>
      <c r="KU173" s="34"/>
      <c r="KV173" s="34"/>
      <c r="KW173" s="34"/>
      <c r="KX173" s="34"/>
      <c r="KY173" s="34"/>
      <c r="KZ173" s="34"/>
      <c r="LA173" s="34"/>
      <c r="LB173" s="34"/>
      <c r="LC173" s="34"/>
    </row>
    <row r="174" spans="1:315" ht="36">
      <c r="A174" s="13" t="s">
        <v>67</v>
      </c>
      <c r="B174" s="57" t="s">
        <v>282</v>
      </c>
      <c r="C174" s="56" t="s">
        <v>178</v>
      </c>
      <c r="D174" s="57" t="s">
        <v>76</v>
      </c>
      <c r="E174" s="13" t="s">
        <v>67</v>
      </c>
      <c r="F174" s="57" t="s">
        <v>282</v>
      </c>
      <c r="G174" s="70">
        <v>23</v>
      </c>
      <c r="H174" s="56">
        <v>24</v>
      </c>
      <c r="I174" s="82">
        <v>48</v>
      </c>
      <c r="J174" s="56">
        <f>H174*I174</f>
        <v>1152</v>
      </c>
      <c r="K174" s="100">
        <v>2020</v>
      </c>
      <c r="L174" s="64">
        <v>43831</v>
      </c>
      <c r="M174" s="31">
        <v>44196</v>
      </c>
      <c r="N174" s="63">
        <f t="shared" si="46"/>
        <v>26496</v>
      </c>
      <c r="O174" s="63">
        <f t="shared" si="52"/>
        <v>529.91999999999996</v>
      </c>
      <c r="P174" s="68"/>
      <c r="Q174" s="63"/>
      <c r="R174" s="68"/>
      <c r="S174" s="63">
        <f t="shared" si="51"/>
        <v>27025.919999999998</v>
      </c>
      <c r="T174" s="12" t="s">
        <v>384</v>
      </c>
      <c r="U174" s="12" t="s">
        <v>291</v>
      </c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  <c r="GF174" s="34"/>
      <c r="GG174" s="34"/>
      <c r="GH174" s="34"/>
      <c r="GI174" s="34"/>
      <c r="GJ174" s="34"/>
      <c r="GK174" s="34"/>
      <c r="GL174" s="34"/>
      <c r="GM174" s="34"/>
      <c r="GN174" s="34"/>
      <c r="GO174" s="34"/>
      <c r="GP174" s="34"/>
      <c r="GQ174" s="34"/>
      <c r="GR174" s="34"/>
      <c r="GS174" s="34"/>
      <c r="GT174" s="34"/>
      <c r="GU174" s="34"/>
      <c r="GV174" s="34"/>
      <c r="GW174" s="34"/>
      <c r="GX174" s="34"/>
      <c r="GY174" s="34"/>
      <c r="GZ174" s="34"/>
      <c r="HA174" s="34"/>
      <c r="HB174" s="34"/>
      <c r="HC174" s="34"/>
      <c r="HD174" s="34"/>
      <c r="HE174" s="34"/>
      <c r="HF174" s="34"/>
      <c r="HG174" s="34"/>
      <c r="HH174" s="34"/>
      <c r="HI174" s="34"/>
      <c r="HJ174" s="34"/>
      <c r="HK174" s="34"/>
      <c r="HL174" s="34"/>
      <c r="HM174" s="34"/>
      <c r="HN174" s="34"/>
      <c r="HO174" s="34"/>
      <c r="HP174" s="34"/>
      <c r="HQ174" s="34"/>
      <c r="HR174" s="34"/>
      <c r="HS174" s="34"/>
      <c r="HT174" s="34"/>
      <c r="HU174" s="34"/>
      <c r="HV174" s="34"/>
      <c r="HW174" s="34"/>
      <c r="HX174" s="34"/>
      <c r="HY174" s="34"/>
      <c r="HZ174" s="34"/>
      <c r="IA174" s="34"/>
      <c r="IB174" s="34"/>
      <c r="IC174" s="34"/>
      <c r="ID174" s="34"/>
      <c r="IE174" s="34"/>
      <c r="IF174" s="34"/>
      <c r="IG174" s="34"/>
      <c r="IH174" s="34"/>
      <c r="II174" s="34"/>
      <c r="IJ174" s="34"/>
      <c r="IK174" s="34"/>
      <c r="IL174" s="34"/>
      <c r="IM174" s="34"/>
      <c r="IN174" s="34"/>
      <c r="IO174" s="34"/>
      <c r="IP174" s="34"/>
      <c r="IQ174" s="34"/>
      <c r="IR174" s="34"/>
      <c r="IS174" s="34"/>
      <c r="IT174" s="34"/>
      <c r="IU174" s="34"/>
      <c r="IV174" s="34"/>
      <c r="IW174" s="34"/>
      <c r="IX174" s="34"/>
      <c r="IY174" s="34"/>
      <c r="IZ174" s="34"/>
      <c r="JA174" s="34"/>
      <c r="JB174" s="34"/>
      <c r="JC174" s="34"/>
      <c r="JD174" s="34"/>
      <c r="JE174" s="34"/>
      <c r="JF174" s="34"/>
      <c r="JG174" s="34"/>
      <c r="JH174" s="34"/>
      <c r="JI174" s="34"/>
      <c r="JJ174" s="34"/>
      <c r="JK174" s="34"/>
      <c r="JL174" s="34"/>
      <c r="JM174" s="34"/>
      <c r="JN174" s="34"/>
      <c r="JO174" s="34"/>
      <c r="JP174" s="34"/>
      <c r="JQ174" s="34"/>
      <c r="JR174" s="34"/>
      <c r="JS174" s="34"/>
      <c r="JT174" s="34"/>
      <c r="JU174" s="34"/>
      <c r="JV174" s="34"/>
      <c r="JW174" s="34"/>
      <c r="JX174" s="34"/>
      <c r="JY174" s="34"/>
      <c r="JZ174" s="34"/>
      <c r="KA174" s="34"/>
      <c r="KB174" s="34"/>
      <c r="KC174" s="34"/>
      <c r="KD174" s="34"/>
      <c r="KE174" s="34"/>
      <c r="KF174" s="34"/>
      <c r="KG174" s="34"/>
      <c r="KH174" s="34"/>
      <c r="KI174" s="34"/>
      <c r="KJ174" s="34"/>
      <c r="KK174" s="34"/>
      <c r="KL174" s="34"/>
      <c r="KM174" s="34"/>
      <c r="KN174" s="34"/>
      <c r="KO174" s="34"/>
      <c r="KP174" s="34"/>
      <c r="KQ174" s="34"/>
      <c r="KR174" s="34"/>
      <c r="KS174" s="34"/>
      <c r="KT174" s="34"/>
      <c r="KU174" s="34"/>
      <c r="KV174" s="34"/>
      <c r="KW174" s="34"/>
      <c r="KX174" s="34"/>
      <c r="KY174" s="34"/>
      <c r="KZ174" s="34"/>
      <c r="LA174" s="34"/>
      <c r="LB174" s="34"/>
      <c r="LC174" s="34"/>
    </row>
    <row r="175" spans="1:315" ht="36">
      <c r="A175" s="13" t="s">
        <v>67</v>
      </c>
      <c r="B175" s="57" t="s">
        <v>283</v>
      </c>
      <c r="C175" s="56" t="s">
        <v>152</v>
      </c>
      <c r="D175" s="57" t="s">
        <v>76</v>
      </c>
      <c r="E175" s="13" t="s">
        <v>67</v>
      </c>
      <c r="F175" s="57" t="s">
        <v>283</v>
      </c>
      <c r="G175" s="70">
        <v>23</v>
      </c>
      <c r="H175" s="56">
        <v>20</v>
      </c>
      <c r="I175" s="82">
        <v>48</v>
      </c>
      <c r="J175" s="56">
        <f t="shared" ref="J175:J178" si="53">H175*I175</f>
        <v>960</v>
      </c>
      <c r="K175" s="100">
        <v>2020</v>
      </c>
      <c r="L175" s="64">
        <v>43831</v>
      </c>
      <c r="M175" s="31">
        <v>44196</v>
      </c>
      <c r="N175" s="63">
        <f t="shared" si="46"/>
        <v>22080</v>
      </c>
      <c r="O175" s="63">
        <f t="shared" si="52"/>
        <v>441.6</v>
      </c>
      <c r="P175" s="68"/>
      <c r="Q175" s="63"/>
      <c r="R175" s="68"/>
      <c r="S175" s="63">
        <f t="shared" si="51"/>
        <v>22521.599999999999</v>
      </c>
      <c r="T175" s="12" t="s">
        <v>384</v>
      </c>
      <c r="U175" s="12" t="s">
        <v>291</v>
      </c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34"/>
      <c r="EP175" s="34"/>
      <c r="EQ175" s="34"/>
      <c r="ER175" s="34"/>
      <c r="ES175" s="34"/>
      <c r="ET175" s="34"/>
      <c r="EU175" s="34"/>
      <c r="EV175" s="34"/>
      <c r="EW175" s="34"/>
      <c r="EX175" s="34"/>
      <c r="EY175" s="34"/>
      <c r="EZ175" s="34"/>
      <c r="FA175" s="34"/>
      <c r="FB175" s="34"/>
      <c r="FC175" s="34"/>
      <c r="FD175" s="34"/>
      <c r="FE175" s="34"/>
      <c r="FF175" s="34"/>
      <c r="FG175" s="34"/>
      <c r="FH175" s="34"/>
      <c r="FI175" s="34"/>
      <c r="FJ175" s="34"/>
      <c r="FK175" s="34"/>
      <c r="FL175" s="34"/>
      <c r="FM175" s="34"/>
      <c r="FN175" s="34"/>
      <c r="FO175" s="34"/>
      <c r="FP175" s="34"/>
      <c r="FQ175" s="34"/>
      <c r="FR175" s="34"/>
      <c r="FS175" s="34"/>
      <c r="FT175" s="34"/>
      <c r="FU175" s="34"/>
      <c r="FV175" s="34"/>
      <c r="FW175" s="34"/>
      <c r="FX175" s="34"/>
      <c r="FY175" s="34"/>
      <c r="FZ175" s="34"/>
      <c r="GA175" s="34"/>
      <c r="GB175" s="34"/>
      <c r="GC175" s="34"/>
      <c r="GD175" s="34"/>
      <c r="GE175" s="34"/>
      <c r="GF175" s="34"/>
      <c r="GG175" s="34"/>
      <c r="GH175" s="34"/>
      <c r="GI175" s="34"/>
      <c r="GJ175" s="34"/>
      <c r="GK175" s="34"/>
      <c r="GL175" s="34"/>
      <c r="GM175" s="34"/>
      <c r="GN175" s="34"/>
      <c r="GO175" s="34"/>
      <c r="GP175" s="34"/>
      <c r="GQ175" s="34"/>
      <c r="GR175" s="34"/>
      <c r="GS175" s="34"/>
      <c r="GT175" s="34"/>
      <c r="GU175" s="34"/>
      <c r="GV175" s="34"/>
      <c r="GW175" s="34"/>
      <c r="GX175" s="34"/>
      <c r="GY175" s="34"/>
      <c r="GZ175" s="34"/>
      <c r="HA175" s="34"/>
      <c r="HB175" s="34"/>
      <c r="HC175" s="34"/>
      <c r="HD175" s="34"/>
      <c r="HE175" s="34"/>
      <c r="HF175" s="34"/>
      <c r="HG175" s="34"/>
      <c r="HH175" s="34"/>
      <c r="HI175" s="34"/>
      <c r="HJ175" s="34"/>
      <c r="HK175" s="34"/>
      <c r="HL175" s="34"/>
      <c r="HM175" s="34"/>
      <c r="HN175" s="34"/>
      <c r="HO175" s="34"/>
      <c r="HP175" s="34"/>
      <c r="HQ175" s="34"/>
      <c r="HR175" s="34"/>
      <c r="HS175" s="34"/>
      <c r="HT175" s="34"/>
      <c r="HU175" s="34"/>
      <c r="HV175" s="34"/>
      <c r="HW175" s="34"/>
      <c r="HX175" s="34"/>
      <c r="HY175" s="34"/>
      <c r="HZ175" s="34"/>
      <c r="IA175" s="34"/>
      <c r="IB175" s="34"/>
      <c r="IC175" s="34"/>
      <c r="ID175" s="34"/>
      <c r="IE175" s="34"/>
      <c r="IF175" s="34"/>
      <c r="IG175" s="34"/>
      <c r="IH175" s="34"/>
      <c r="II175" s="34"/>
      <c r="IJ175" s="34"/>
      <c r="IK175" s="34"/>
      <c r="IL175" s="34"/>
      <c r="IM175" s="34"/>
      <c r="IN175" s="34"/>
      <c r="IO175" s="34"/>
      <c r="IP175" s="34"/>
      <c r="IQ175" s="34"/>
      <c r="IR175" s="34"/>
      <c r="IS175" s="34"/>
      <c r="IT175" s="34"/>
      <c r="IU175" s="34"/>
      <c r="IV175" s="34"/>
      <c r="IW175" s="34"/>
      <c r="IX175" s="34"/>
      <c r="IY175" s="34"/>
      <c r="IZ175" s="34"/>
      <c r="JA175" s="34"/>
      <c r="JB175" s="34"/>
      <c r="JC175" s="34"/>
      <c r="JD175" s="34"/>
      <c r="JE175" s="34"/>
      <c r="JF175" s="34"/>
      <c r="JG175" s="34"/>
      <c r="JH175" s="34"/>
      <c r="JI175" s="34"/>
      <c r="JJ175" s="34"/>
      <c r="JK175" s="34"/>
      <c r="JL175" s="34"/>
      <c r="JM175" s="34"/>
      <c r="JN175" s="34"/>
      <c r="JO175" s="34"/>
      <c r="JP175" s="34"/>
      <c r="JQ175" s="34"/>
      <c r="JR175" s="34"/>
      <c r="JS175" s="34"/>
      <c r="JT175" s="34"/>
      <c r="JU175" s="34"/>
      <c r="JV175" s="34"/>
      <c r="JW175" s="34"/>
      <c r="JX175" s="34"/>
      <c r="JY175" s="34"/>
      <c r="JZ175" s="34"/>
      <c r="KA175" s="34"/>
      <c r="KB175" s="34"/>
      <c r="KC175" s="34"/>
      <c r="KD175" s="34"/>
      <c r="KE175" s="34"/>
      <c r="KF175" s="34"/>
      <c r="KG175" s="34"/>
      <c r="KH175" s="34"/>
      <c r="KI175" s="34"/>
      <c r="KJ175" s="34"/>
      <c r="KK175" s="34"/>
      <c r="KL175" s="34"/>
      <c r="KM175" s="34"/>
      <c r="KN175" s="34"/>
      <c r="KO175" s="34"/>
      <c r="KP175" s="34"/>
      <c r="KQ175" s="34"/>
      <c r="KR175" s="34"/>
      <c r="KS175" s="34"/>
      <c r="KT175" s="34"/>
      <c r="KU175" s="34"/>
      <c r="KV175" s="34"/>
      <c r="KW175" s="34"/>
      <c r="KX175" s="34"/>
      <c r="KY175" s="34"/>
      <c r="KZ175" s="34"/>
      <c r="LA175" s="34"/>
      <c r="LB175" s="34"/>
      <c r="LC175" s="34"/>
    </row>
    <row r="176" spans="1:315" ht="36">
      <c r="A176" s="13" t="s">
        <v>67</v>
      </c>
      <c r="B176" s="57" t="s">
        <v>284</v>
      </c>
      <c r="C176" s="56" t="s">
        <v>177</v>
      </c>
      <c r="D176" s="57" t="s">
        <v>76</v>
      </c>
      <c r="E176" s="13" t="s">
        <v>67</v>
      </c>
      <c r="F176" s="57" t="s">
        <v>284</v>
      </c>
      <c r="G176" s="70">
        <v>23</v>
      </c>
      <c r="H176" s="56">
        <v>9</v>
      </c>
      <c r="I176" s="82">
        <v>48</v>
      </c>
      <c r="J176" s="56">
        <f t="shared" si="53"/>
        <v>432</v>
      </c>
      <c r="K176" s="100">
        <v>2020</v>
      </c>
      <c r="L176" s="64">
        <v>43831</v>
      </c>
      <c r="M176" s="31">
        <v>44196</v>
      </c>
      <c r="N176" s="63">
        <f t="shared" si="46"/>
        <v>9936</v>
      </c>
      <c r="O176" s="63">
        <f t="shared" si="52"/>
        <v>198.72</v>
      </c>
      <c r="P176" s="68"/>
      <c r="Q176" s="63"/>
      <c r="R176" s="68"/>
      <c r="S176" s="63">
        <f t="shared" si="51"/>
        <v>10134.719999999999</v>
      </c>
      <c r="T176" s="12" t="s">
        <v>384</v>
      </c>
      <c r="U176" s="12" t="s">
        <v>291</v>
      </c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  <c r="GF176" s="34"/>
      <c r="GG176" s="34"/>
      <c r="GH176" s="34"/>
      <c r="GI176" s="34"/>
      <c r="GJ176" s="34"/>
      <c r="GK176" s="34"/>
      <c r="GL176" s="34"/>
      <c r="GM176" s="34"/>
      <c r="GN176" s="34"/>
      <c r="GO176" s="34"/>
      <c r="GP176" s="34"/>
      <c r="GQ176" s="34"/>
      <c r="GR176" s="34"/>
      <c r="GS176" s="34"/>
      <c r="GT176" s="34"/>
      <c r="GU176" s="34"/>
      <c r="GV176" s="34"/>
      <c r="GW176" s="34"/>
      <c r="GX176" s="34"/>
      <c r="GY176" s="34"/>
      <c r="GZ176" s="34"/>
      <c r="HA176" s="34"/>
      <c r="HB176" s="34"/>
      <c r="HC176" s="34"/>
      <c r="HD176" s="34"/>
      <c r="HE176" s="34"/>
      <c r="HF176" s="34"/>
      <c r="HG176" s="34"/>
      <c r="HH176" s="34"/>
      <c r="HI176" s="34"/>
      <c r="HJ176" s="34"/>
      <c r="HK176" s="34"/>
      <c r="HL176" s="34"/>
      <c r="HM176" s="34"/>
      <c r="HN176" s="34"/>
      <c r="HO176" s="34"/>
      <c r="HP176" s="34"/>
      <c r="HQ176" s="34"/>
      <c r="HR176" s="34"/>
      <c r="HS176" s="34"/>
      <c r="HT176" s="34"/>
      <c r="HU176" s="34"/>
      <c r="HV176" s="34"/>
      <c r="HW176" s="34"/>
      <c r="HX176" s="34"/>
      <c r="HY176" s="34"/>
      <c r="HZ176" s="34"/>
      <c r="IA176" s="34"/>
      <c r="IB176" s="34"/>
      <c r="IC176" s="34"/>
      <c r="ID176" s="34"/>
      <c r="IE176" s="34"/>
      <c r="IF176" s="34"/>
      <c r="IG176" s="34"/>
      <c r="IH176" s="34"/>
      <c r="II176" s="34"/>
      <c r="IJ176" s="34"/>
      <c r="IK176" s="34"/>
      <c r="IL176" s="34"/>
      <c r="IM176" s="34"/>
      <c r="IN176" s="34"/>
      <c r="IO176" s="34"/>
      <c r="IP176" s="34"/>
      <c r="IQ176" s="34"/>
      <c r="IR176" s="34"/>
      <c r="IS176" s="34"/>
      <c r="IT176" s="34"/>
      <c r="IU176" s="34"/>
      <c r="IV176" s="34"/>
      <c r="IW176" s="34"/>
      <c r="IX176" s="34"/>
      <c r="IY176" s="34"/>
      <c r="IZ176" s="34"/>
      <c r="JA176" s="34"/>
      <c r="JB176" s="34"/>
      <c r="JC176" s="34"/>
      <c r="JD176" s="34"/>
      <c r="JE176" s="34"/>
      <c r="JF176" s="34"/>
      <c r="JG176" s="34"/>
      <c r="JH176" s="34"/>
      <c r="JI176" s="34"/>
      <c r="JJ176" s="34"/>
      <c r="JK176" s="34"/>
      <c r="JL176" s="34"/>
      <c r="JM176" s="34"/>
      <c r="JN176" s="34"/>
      <c r="JO176" s="34"/>
      <c r="JP176" s="34"/>
      <c r="JQ176" s="34"/>
      <c r="JR176" s="34"/>
      <c r="JS176" s="34"/>
      <c r="JT176" s="34"/>
      <c r="JU176" s="34"/>
      <c r="JV176" s="34"/>
      <c r="JW176" s="34"/>
      <c r="JX176" s="34"/>
      <c r="JY176" s="34"/>
      <c r="JZ176" s="34"/>
      <c r="KA176" s="34"/>
      <c r="KB176" s="34"/>
      <c r="KC176" s="34"/>
      <c r="KD176" s="34"/>
      <c r="KE176" s="34"/>
      <c r="KF176" s="34"/>
      <c r="KG176" s="34"/>
      <c r="KH176" s="34"/>
      <c r="KI176" s="34"/>
      <c r="KJ176" s="34"/>
      <c r="KK176" s="34"/>
      <c r="KL176" s="34"/>
      <c r="KM176" s="34"/>
      <c r="KN176" s="34"/>
      <c r="KO176" s="34"/>
      <c r="KP176" s="34"/>
      <c r="KQ176" s="34"/>
      <c r="KR176" s="34"/>
      <c r="KS176" s="34"/>
      <c r="KT176" s="34"/>
      <c r="KU176" s="34"/>
      <c r="KV176" s="34"/>
      <c r="KW176" s="34"/>
      <c r="KX176" s="34"/>
      <c r="KY176" s="34"/>
      <c r="KZ176" s="34"/>
      <c r="LA176" s="34"/>
      <c r="LB176" s="34"/>
      <c r="LC176" s="34"/>
    </row>
    <row r="177" spans="1:315" ht="36">
      <c r="A177" s="13" t="s">
        <v>67</v>
      </c>
      <c r="B177" s="57" t="s">
        <v>284</v>
      </c>
      <c r="C177" s="56" t="s">
        <v>171</v>
      </c>
      <c r="D177" s="57" t="s">
        <v>34</v>
      </c>
      <c r="E177" s="13" t="s">
        <v>67</v>
      </c>
      <c r="F177" s="57" t="s">
        <v>284</v>
      </c>
      <c r="G177" s="70">
        <v>22</v>
      </c>
      <c r="H177" s="56">
        <v>10</v>
      </c>
      <c r="I177" s="82">
        <v>48</v>
      </c>
      <c r="J177" s="56">
        <f t="shared" si="53"/>
        <v>480</v>
      </c>
      <c r="K177" s="100">
        <v>2020</v>
      </c>
      <c r="L177" s="64">
        <v>43831</v>
      </c>
      <c r="M177" s="31">
        <v>44196</v>
      </c>
      <c r="N177" s="63">
        <f t="shared" si="46"/>
        <v>10560</v>
      </c>
      <c r="O177" s="63">
        <f t="shared" si="52"/>
        <v>211.20000000000002</v>
      </c>
      <c r="P177" s="68"/>
      <c r="Q177" s="63"/>
      <c r="R177" s="68"/>
      <c r="S177" s="63">
        <f t="shared" si="51"/>
        <v>10771.2</v>
      </c>
      <c r="T177" s="12" t="s">
        <v>384</v>
      </c>
      <c r="U177" s="12" t="s">
        <v>291</v>
      </c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4"/>
      <c r="GO177" s="34"/>
      <c r="GP177" s="34"/>
      <c r="GQ177" s="34"/>
      <c r="GR177" s="34"/>
      <c r="GS177" s="34"/>
      <c r="GT177" s="34"/>
      <c r="GU177" s="34"/>
      <c r="GV177" s="34"/>
      <c r="GW177" s="34"/>
      <c r="GX177" s="34"/>
      <c r="GY177" s="34"/>
      <c r="GZ177" s="34"/>
      <c r="HA177" s="34"/>
      <c r="HB177" s="34"/>
      <c r="HC177" s="34"/>
      <c r="HD177" s="34"/>
      <c r="HE177" s="34"/>
      <c r="HF177" s="34"/>
      <c r="HG177" s="34"/>
      <c r="HH177" s="34"/>
      <c r="HI177" s="34"/>
      <c r="HJ177" s="34"/>
      <c r="HK177" s="34"/>
      <c r="HL177" s="34"/>
      <c r="HM177" s="34"/>
      <c r="HN177" s="34"/>
      <c r="HO177" s="34"/>
      <c r="HP177" s="34"/>
      <c r="HQ177" s="34"/>
      <c r="HR177" s="34"/>
      <c r="HS177" s="34"/>
      <c r="HT177" s="34"/>
      <c r="HU177" s="34"/>
      <c r="HV177" s="34"/>
      <c r="HW177" s="34"/>
      <c r="HX177" s="34"/>
      <c r="HY177" s="34"/>
      <c r="HZ177" s="34"/>
      <c r="IA177" s="34"/>
      <c r="IB177" s="34"/>
      <c r="IC177" s="34"/>
      <c r="ID177" s="34"/>
      <c r="IE177" s="34"/>
      <c r="IF177" s="34"/>
      <c r="IG177" s="34"/>
      <c r="IH177" s="34"/>
      <c r="II177" s="34"/>
      <c r="IJ177" s="34"/>
      <c r="IK177" s="34"/>
      <c r="IL177" s="34"/>
      <c r="IM177" s="34"/>
      <c r="IN177" s="34"/>
      <c r="IO177" s="34"/>
      <c r="IP177" s="34"/>
      <c r="IQ177" s="34"/>
      <c r="IR177" s="34"/>
      <c r="IS177" s="34"/>
      <c r="IT177" s="34"/>
      <c r="IU177" s="34"/>
      <c r="IV177" s="34"/>
      <c r="IW177" s="34"/>
      <c r="IX177" s="34"/>
      <c r="IY177" s="34"/>
      <c r="IZ177" s="34"/>
      <c r="JA177" s="34"/>
      <c r="JB177" s="34"/>
      <c r="JC177" s="34"/>
      <c r="JD177" s="34"/>
      <c r="JE177" s="34"/>
      <c r="JF177" s="34"/>
      <c r="JG177" s="34"/>
      <c r="JH177" s="34"/>
      <c r="JI177" s="34"/>
      <c r="JJ177" s="34"/>
      <c r="JK177" s="34"/>
      <c r="JL177" s="34"/>
      <c r="JM177" s="34"/>
      <c r="JN177" s="34"/>
      <c r="JO177" s="34"/>
      <c r="JP177" s="34"/>
      <c r="JQ177" s="34"/>
      <c r="JR177" s="34"/>
      <c r="JS177" s="34"/>
      <c r="JT177" s="34"/>
      <c r="JU177" s="34"/>
      <c r="JV177" s="34"/>
      <c r="JW177" s="34"/>
      <c r="JX177" s="34"/>
      <c r="JY177" s="34"/>
      <c r="JZ177" s="34"/>
      <c r="KA177" s="34"/>
      <c r="KB177" s="34"/>
      <c r="KC177" s="34"/>
      <c r="KD177" s="34"/>
      <c r="KE177" s="34"/>
      <c r="KF177" s="34"/>
      <c r="KG177" s="34"/>
      <c r="KH177" s="34"/>
      <c r="KI177" s="34"/>
      <c r="KJ177" s="34"/>
      <c r="KK177" s="34"/>
      <c r="KL177" s="34"/>
      <c r="KM177" s="34"/>
      <c r="KN177" s="34"/>
      <c r="KO177" s="34"/>
      <c r="KP177" s="34"/>
      <c r="KQ177" s="34"/>
      <c r="KR177" s="34"/>
      <c r="KS177" s="34"/>
      <c r="KT177" s="34"/>
      <c r="KU177" s="34"/>
      <c r="KV177" s="34"/>
      <c r="KW177" s="34"/>
      <c r="KX177" s="34"/>
      <c r="KY177" s="34"/>
      <c r="KZ177" s="34"/>
      <c r="LA177" s="34"/>
      <c r="LB177" s="34"/>
      <c r="LC177" s="34"/>
    </row>
    <row r="178" spans="1:315" ht="36">
      <c r="A178" s="13" t="s">
        <v>67</v>
      </c>
      <c r="B178" s="57" t="s">
        <v>284</v>
      </c>
      <c r="C178" s="56" t="s">
        <v>388</v>
      </c>
      <c r="D178" s="57" t="s">
        <v>76</v>
      </c>
      <c r="E178" s="13" t="s">
        <v>67</v>
      </c>
      <c r="F178" s="57" t="s">
        <v>284</v>
      </c>
      <c r="G178" s="70">
        <v>23</v>
      </c>
      <c r="H178" s="56">
        <v>26</v>
      </c>
      <c r="I178" s="82">
        <v>48</v>
      </c>
      <c r="J178" s="56">
        <f t="shared" si="53"/>
        <v>1248</v>
      </c>
      <c r="K178" s="100">
        <v>2020</v>
      </c>
      <c r="L178" s="64">
        <v>43831</v>
      </c>
      <c r="M178" s="31">
        <v>44196</v>
      </c>
      <c r="N178" s="63">
        <f t="shared" si="46"/>
        <v>28704</v>
      </c>
      <c r="O178" s="63">
        <f t="shared" si="52"/>
        <v>574.08000000000004</v>
      </c>
      <c r="P178" s="68"/>
      <c r="Q178" s="63"/>
      <c r="R178" s="68"/>
      <c r="S178" s="63">
        <f t="shared" si="51"/>
        <v>29278.080000000002</v>
      </c>
      <c r="T178" s="12" t="s">
        <v>384</v>
      </c>
      <c r="U178" s="12" t="s">
        <v>291</v>
      </c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4"/>
      <c r="GO178" s="34"/>
      <c r="GP178" s="34"/>
      <c r="GQ178" s="34"/>
      <c r="GR178" s="34"/>
      <c r="GS178" s="34"/>
      <c r="GT178" s="34"/>
      <c r="GU178" s="34"/>
      <c r="GV178" s="34"/>
      <c r="GW178" s="34"/>
      <c r="GX178" s="34"/>
      <c r="GY178" s="34"/>
      <c r="GZ178" s="34"/>
      <c r="HA178" s="34"/>
      <c r="HB178" s="34"/>
      <c r="HC178" s="34"/>
      <c r="HD178" s="34"/>
      <c r="HE178" s="34"/>
      <c r="HF178" s="34"/>
      <c r="HG178" s="34"/>
      <c r="HH178" s="34"/>
      <c r="HI178" s="34"/>
      <c r="HJ178" s="34"/>
      <c r="HK178" s="34"/>
      <c r="HL178" s="34"/>
      <c r="HM178" s="34"/>
      <c r="HN178" s="34"/>
      <c r="HO178" s="34"/>
      <c r="HP178" s="34"/>
      <c r="HQ178" s="34"/>
      <c r="HR178" s="34"/>
      <c r="HS178" s="34"/>
      <c r="HT178" s="34"/>
      <c r="HU178" s="34"/>
      <c r="HV178" s="34"/>
      <c r="HW178" s="34"/>
      <c r="HX178" s="34"/>
      <c r="HY178" s="34"/>
      <c r="HZ178" s="34"/>
      <c r="IA178" s="34"/>
      <c r="IB178" s="34"/>
      <c r="IC178" s="34"/>
      <c r="ID178" s="34"/>
      <c r="IE178" s="34"/>
      <c r="IF178" s="34"/>
      <c r="IG178" s="34"/>
      <c r="IH178" s="34"/>
      <c r="II178" s="34"/>
      <c r="IJ178" s="34"/>
      <c r="IK178" s="34"/>
      <c r="IL178" s="34"/>
      <c r="IM178" s="34"/>
      <c r="IN178" s="34"/>
      <c r="IO178" s="34"/>
      <c r="IP178" s="34"/>
      <c r="IQ178" s="34"/>
      <c r="IR178" s="34"/>
      <c r="IS178" s="34"/>
      <c r="IT178" s="34"/>
      <c r="IU178" s="34"/>
      <c r="IV178" s="34"/>
      <c r="IW178" s="34"/>
      <c r="IX178" s="34"/>
      <c r="IY178" s="34"/>
      <c r="IZ178" s="34"/>
      <c r="JA178" s="34"/>
      <c r="JB178" s="34"/>
      <c r="JC178" s="34"/>
      <c r="JD178" s="34"/>
      <c r="JE178" s="34"/>
      <c r="JF178" s="34"/>
      <c r="JG178" s="34"/>
      <c r="JH178" s="34"/>
      <c r="JI178" s="34"/>
      <c r="JJ178" s="34"/>
      <c r="JK178" s="34"/>
      <c r="JL178" s="34"/>
      <c r="JM178" s="34"/>
      <c r="JN178" s="34"/>
      <c r="JO178" s="34"/>
      <c r="JP178" s="34"/>
      <c r="JQ178" s="34"/>
      <c r="JR178" s="34"/>
      <c r="JS178" s="34"/>
      <c r="JT178" s="34"/>
      <c r="JU178" s="34"/>
      <c r="JV178" s="34"/>
      <c r="JW178" s="34"/>
      <c r="JX178" s="34"/>
      <c r="JY178" s="34"/>
      <c r="JZ178" s="34"/>
      <c r="KA178" s="34"/>
      <c r="KB178" s="34"/>
      <c r="KC178" s="34"/>
      <c r="KD178" s="34"/>
      <c r="KE178" s="34"/>
      <c r="KF178" s="34"/>
      <c r="KG178" s="34"/>
      <c r="KH178" s="34"/>
      <c r="KI178" s="34"/>
      <c r="KJ178" s="34"/>
      <c r="KK178" s="34"/>
      <c r="KL178" s="34"/>
      <c r="KM178" s="34"/>
      <c r="KN178" s="34"/>
      <c r="KO178" s="34"/>
      <c r="KP178" s="34"/>
      <c r="KQ178" s="34"/>
      <c r="KR178" s="34"/>
      <c r="KS178" s="34"/>
      <c r="KT178" s="34"/>
      <c r="KU178" s="34"/>
      <c r="KV178" s="34"/>
      <c r="KW178" s="34"/>
      <c r="KX178" s="34"/>
      <c r="KY178" s="34"/>
      <c r="KZ178" s="34"/>
      <c r="LA178" s="34"/>
      <c r="LB178" s="34"/>
      <c r="LC178" s="34"/>
    </row>
    <row r="179" spans="1:315" ht="36">
      <c r="A179" s="13" t="s">
        <v>67</v>
      </c>
      <c r="B179" s="57" t="s">
        <v>285</v>
      </c>
      <c r="C179" s="56" t="s">
        <v>175</v>
      </c>
      <c r="D179" s="57" t="s">
        <v>34</v>
      </c>
      <c r="E179" s="13" t="s">
        <v>67</v>
      </c>
      <c r="F179" s="57" t="s">
        <v>285</v>
      </c>
      <c r="G179" s="70">
        <v>22</v>
      </c>
      <c r="H179" s="56">
        <v>8</v>
      </c>
      <c r="I179" s="82">
        <v>48</v>
      </c>
      <c r="J179" s="56">
        <f>H179*I179</f>
        <v>384</v>
      </c>
      <c r="K179" s="100">
        <v>2020</v>
      </c>
      <c r="L179" s="64">
        <v>43831</v>
      </c>
      <c r="M179" s="31">
        <v>44196</v>
      </c>
      <c r="N179" s="63">
        <f t="shared" si="46"/>
        <v>8448</v>
      </c>
      <c r="O179" s="63">
        <f t="shared" si="52"/>
        <v>168.96</v>
      </c>
      <c r="P179" s="68"/>
      <c r="Q179" s="63"/>
      <c r="R179" s="68"/>
      <c r="S179" s="63">
        <f t="shared" si="51"/>
        <v>8616.9599999999991</v>
      </c>
      <c r="T179" s="12" t="s">
        <v>384</v>
      </c>
      <c r="U179" s="12" t="s">
        <v>291</v>
      </c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  <c r="ID179" s="34"/>
      <c r="IE179" s="34"/>
      <c r="IF179" s="34"/>
      <c r="IG179" s="34"/>
      <c r="IH179" s="34"/>
      <c r="II179" s="34"/>
      <c r="IJ179" s="34"/>
      <c r="IK179" s="34"/>
      <c r="IL179" s="34"/>
      <c r="IM179" s="34"/>
      <c r="IN179" s="34"/>
      <c r="IO179" s="34"/>
      <c r="IP179" s="34"/>
      <c r="IQ179" s="34"/>
      <c r="IR179" s="34"/>
      <c r="IS179" s="34"/>
      <c r="IT179" s="34"/>
      <c r="IU179" s="34"/>
      <c r="IV179" s="34"/>
      <c r="IW179" s="34"/>
      <c r="IX179" s="34"/>
      <c r="IY179" s="34"/>
      <c r="IZ179" s="34"/>
      <c r="JA179" s="34"/>
      <c r="JB179" s="34"/>
      <c r="JC179" s="34"/>
      <c r="JD179" s="34"/>
      <c r="JE179" s="34"/>
      <c r="JF179" s="34"/>
      <c r="JG179" s="34"/>
      <c r="JH179" s="34"/>
      <c r="JI179" s="34"/>
      <c r="JJ179" s="34"/>
      <c r="JK179" s="34"/>
      <c r="JL179" s="34"/>
      <c r="JM179" s="34"/>
      <c r="JN179" s="34"/>
      <c r="JO179" s="34"/>
      <c r="JP179" s="34"/>
      <c r="JQ179" s="34"/>
      <c r="JR179" s="34"/>
      <c r="JS179" s="34"/>
      <c r="JT179" s="34"/>
      <c r="JU179" s="34"/>
      <c r="JV179" s="34"/>
      <c r="JW179" s="34"/>
      <c r="JX179" s="34"/>
      <c r="JY179" s="34"/>
      <c r="JZ179" s="34"/>
      <c r="KA179" s="34"/>
      <c r="KB179" s="34"/>
      <c r="KC179" s="34"/>
      <c r="KD179" s="34"/>
      <c r="KE179" s="34"/>
      <c r="KF179" s="34"/>
      <c r="KG179" s="34"/>
      <c r="KH179" s="34"/>
      <c r="KI179" s="34"/>
      <c r="KJ179" s="34"/>
      <c r="KK179" s="34"/>
      <c r="KL179" s="34"/>
      <c r="KM179" s="34"/>
      <c r="KN179" s="34"/>
      <c r="KO179" s="34"/>
      <c r="KP179" s="34"/>
      <c r="KQ179" s="34"/>
      <c r="KR179" s="34"/>
      <c r="KS179" s="34"/>
      <c r="KT179" s="34"/>
      <c r="KU179" s="34"/>
      <c r="KV179" s="34"/>
      <c r="KW179" s="34"/>
      <c r="KX179" s="34"/>
      <c r="KY179" s="34"/>
      <c r="KZ179" s="34"/>
      <c r="LA179" s="34"/>
      <c r="LB179" s="34"/>
      <c r="LC179" s="34"/>
    </row>
    <row r="180" spans="1:315" ht="36">
      <c r="A180" s="13" t="s">
        <v>67</v>
      </c>
      <c r="B180" s="57" t="s">
        <v>286</v>
      </c>
      <c r="C180" s="56" t="s">
        <v>179</v>
      </c>
      <c r="D180" s="56" t="s">
        <v>170</v>
      </c>
      <c r="E180" s="13" t="s">
        <v>67</v>
      </c>
      <c r="F180" s="57" t="s">
        <v>286</v>
      </c>
      <c r="G180" s="70">
        <v>20</v>
      </c>
      <c r="H180" s="56">
        <v>15</v>
      </c>
      <c r="I180" s="82">
        <v>48</v>
      </c>
      <c r="J180" s="56">
        <f>H180*I180</f>
        <v>720</v>
      </c>
      <c r="K180" s="100">
        <v>2020</v>
      </c>
      <c r="L180" s="64">
        <v>43831</v>
      </c>
      <c r="M180" s="31">
        <v>44196</v>
      </c>
      <c r="N180" s="63">
        <f t="shared" si="46"/>
        <v>14400</v>
      </c>
      <c r="O180" s="63"/>
      <c r="P180" s="68"/>
      <c r="Q180" s="20">
        <f>N180*4%</f>
        <v>576</v>
      </c>
      <c r="R180" s="68"/>
      <c r="S180" s="63">
        <f t="shared" si="51"/>
        <v>14976</v>
      </c>
      <c r="T180" s="12" t="s">
        <v>384</v>
      </c>
      <c r="U180" s="12" t="s">
        <v>291</v>
      </c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  <c r="GL180" s="34"/>
      <c r="GM180" s="34"/>
      <c r="GN180" s="34"/>
      <c r="GO180" s="34"/>
      <c r="GP180" s="34"/>
      <c r="GQ180" s="34"/>
      <c r="GR180" s="34"/>
      <c r="GS180" s="34"/>
      <c r="GT180" s="34"/>
      <c r="GU180" s="34"/>
      <c r="GV180" s="34"/>
      <c r="GW180" s="34"/>
      <c r="GX180" s="34"/>
      <c r="GY180" s="34"/>
      <c r="GZ180" s="34"/>
      <c r="HA180" s="34"/>
      <c r="HB180" s="34"/>
      <c r="HC180" s="34"/>
      <c r="HD180" s="34"/>
      <c r="HE180" s="34"/>
      <c r="HF180" s="34"/>
      <c r="HG180" s="34"/>
      <c r="HH180" s="34"/>
      <c r="HI180" s="34"/>
      <c r="HJ180" s="34"/>
      <c r="HK180" s="34"/>
      <c r="HL180" s="34"/>
      <c r="HM180" s="34"/>
      <c r="HN180" s="34"/>
      <c r="HO180" s="34"/>
      <c r="HP180" s="34"/>
      <c r="HQ180" s="34"/>
      <c r="HR180" s="34"/>
      <c r="HS180" s="34"/>
      <c r="HT180" s="34"/>
      <c r="HU180" s="34"/>
      <c r="HV180" s="34"/>
      <c r="HW180" s="34"/>
      <c r="HX180" s="34"/>
      <c r="HY180" s="34"/>
      <c r="HZ180" s="34"/>
      <c r="IA180" s="34"/>
      <c r="IB180" s="34"/>
      <c r="IC180" s="34"/>
      <c r="ID180" s="34"/>
      <c r="IE180" s="34"/>
      <c r="IF180" s="34"/>
      <c r="IG180" s="34"/>
      <c r="IH180" s="34"/>
      <c r="II180" s="34"/>
      <c r="IJ180" s="34"/>
      <c r="IK180" s="34"/>
      <c r="IL180" s="34"/>
      <c r="IM180" s="34"/>
      <c r="IN180" s="34"/>
      <c r="IO180" s="34"/>
      <c r="IP180" s="34"/>
      <c r="IQ180" s="34"/>
      <c r="IR180" s="34"/>
      <c r="IS180" s="34"/>
      <c r="IT180" s="34"/>
      <c r="IU180" s="34"/>
      <c r="IV180" s="34"/>
      <c r="IW180" s="34"/>
      <c r="IX180" s="34"/>
      <c r="IY180" s="34"/>
      <c r="IZ180" s="34"/>
      <c r="JA180" s="34"/>
      <c r="JB180" s="34"/>
      <c r="JC180" s="34"/>
      <c r="JD180" s="34"/>
      <c r="JE180" s="34"/>
      <c r="JF180" s="34"/>
      <c r="JG180" s="34"/>
      <c r="JH180" s="34"/>
      <c r="JI180" s="34"/>
      <c r="JJ180" s="34"/>
      <c r="JK180" s="34"/>
      <c r="JL180" s="34"/>
      <c r="JM180" s="34"/>
      <c r="JN180" s="34"/>
      <c r="JO180" s="34"/>
      <c r="JP180" s="34"/>
      <c r="JQ180" s="34"/>
      <c r="JR180" s="34"/>
      <c r="JS180" s="34"/>
      <c r="JT180" s="34"/>
      <c r="JU180" s="34"/>
      <c r="JV180" s="34"/>
      <c r="JW180" s="34"/>
      <c r="JX180" s="34"/>
      <c r="JY180" s="34"/>
      <c r="JZ180" s="34"/>
      <c r="KA180" s="34"/>
      <c r="KB180" s="34"/>
      <c r="KC180" s="34"/>
      <c r="KD180" s="34"/>
      <c r="KE180" s="34"/>
      <c r="KF180" s="34"/>
      <c r="KG180" s="34"/>
      <c r="KH180" s="34"/>
      <c r="KI180" s="34"/>
      <c r="KJ180" s="34"/>
      <c r="KK180" s="34"/>
      <c r="KL180" s="34"/>
      <c r="KM180" s="34"/>
      <c r="KN180" s="34"/>
      <c r="KO180" s="34"/>
      <c r="KP180" s="34"/>
      <c r="KQ180" s="34"/>
      <c r="KR180" s="34"/>
      <c r="KS180" s="34"/>
      <c r="KT180" s="34"/>
      <c r="KU180" s="34"/>
      <c r="KV180" s="34"/>
      <c r="KW180" s="34"/>
      <c r="KX180" s="34"/>
      <c r="KY180" s="34"/>
      <c r="KZ180" s="34"/>
      <c r="LA180" s="34"/>
      <c r="LB180" s="34"/>
      <c r="LC180" s="34"/>
    </row>
    <row r="181" spans="1:315" ht="36">
      <c r="A181" s="13" t="s">
        <v>67</v>
      </c>
      <c r="B181" s="57" t="s">
        <v>286</v>
      </c>
      <c r="C181" s="56" t="s">
        <v>149</v>
      </c>
      <c r="D181" s="57" t="s">
        <v>76</v>
      </c>
      <c r="E181" s="13" t="s">
        <v>67</v>
      </c>
      <c r="F181" s="57" t="s">
        <v>286</v>
      </c>
      <c r="G181" s="70">
        <v>23</v>
      </c>
      <c r="H181" s="56">
        <v>16</v>
      </c>
      <c r="I181" s="82">
        <v>48</v>
      </c>
      <c r="J181" s="56">
        <f>H181*I181</f>
        <v>768</v>
      </c>
      <c r="K181" s="100">
        <v>2020</v>
      </c>
      <c r="L181" s="64">
        <v>43831</v>
      </c>
      <c r="M181" s="31">
        <v>44196</v>
      </c>
      <c r="N181" s="63">
        <f t="shared" si="46"/>
        <v>17664</v>
      </c>
      <c r="O181" s="63">
        <f>N181*2%</f>
        <v>353.28000000000003</v>
      </c>
      <c r="P181" s="68"/>
      <c r="Q181" s="63"/>
      <c r="R181" s="68"/>
      <c r="S181" s="63">
        <f t="shared" si="51"/>
        <v>18017.28</v>
      </c>
      <c r="T181" s="12" t="s">
        <v>384</v>
      </c>
      <c r="U181" s="12" t="s">
        <v>291</v>
      </c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  <c r="GF181" s="34"/>
      <c r="GG181" s="34"/>
      <c r="GH181" s="34"/>
      <c r="GI181" s="34"/>
      <c r="GJ181" s="34"/>
      <c r="GK181" s="34"/>
      <c r="GL181" s="34"/>
      <c r="GM181" s="34"/>
      <c r="GN181" s="34"/>
      <c r="GO181" s="34"/>
      <c r="GP181" s="34"/>
      <c r="GQ181" s="34"/>
      <c r="GR181" s="34"/>
      <c r="GS181" s="34"/>
      <c r="GT181" s="34"/>
      <c r="GU181" s="34"/>
      <c r="GV181" s="34"/>
      <c r="GW181" s="34"/>
      <c r="GX181" s="34"/>
      <c r="GY181" s="34"/>
      <c r="GZ181" s="34"/>
      <c r="HA181" s="34"/>
      <c r="HB181" s="34"/>
      <c r="HC181" s="34"/>
      <c r="HD181" s="34"/>
      <c r="HE181" s="34"/>
      <c r="HF181" s="34"/>
      <c r="HG181" s="34"/>
      <c r="HH181" s="34"/>
      <c r="HI181" s="34"/>
      <c r="HJ181" s="34"/>
      <c r="HK181" s="34"/>
      <c r="HL181" s="34"/>
      <c r="HM181" s="34"/>
      <c r="HN181" s="34"/>
      <c r="HO181" s="34"/>
      <c r="HP181" s="34"/>
      <c r="HQ181" s="34"/>
      <c r="HR181" s="34"/>
      <c r="HS181" s="34"/>
      <c r="HT181" s="34"/>
      <c r="HU181" s="34"/>
      <c r="HV181" s="34"/>
      <c r="HW181" s="34"/>
      <c r="HX181" s="34"/>
      <c r="HY181" s="34"/>
      <c r="HZ181" s="34"/>
      <c r="IA181" s="34"/>
      <c r="IB181" s="34"/>
      <c r="IC181" s="34"/>
      <c r="ID181" s="34"/>
      <c r="IE181" s="34"/>
      <c r="IF181" s="34"/>
      <c r="IG181" s="34"/>
      <c r="IH181" s="34"/>
      <c r="II181" s="34"/>
      <c r="IJ181" s="34"/>
      <c r="IK181" s="34"/>
      <c r="IL181" s="34"/>
      <c r="IM181" s="34"/>
      <c r="IN181" s="34"/>
      <c r="IO181" s="34"/>
      <c r="IP181" s="34"/>
      <c r="IQ181" s="34"/>
      <c r="IR181" s="34"/>
      <c r="IS181" s="34"/>
      <c r="IT181" s="34"/>
      <c r="IU181" s="34"/>
      <c r="IV181" s="34"/>
      <c r="IW181" s="34"/>
      <c r="IX181" s="34"/>
      <c r="IY181" s="34"/>
      <c r="IZ181" s="34"/>
      <c r="JA181" s="34"/>
      <c r="JB181" s="34"/>
      <c r="JC181" s="34"/>
      <c r="JD181" s="34"/>
      <c r="JE181" s="34"/>
      <c r="JF181" s="34"/>
      <c r="JG181" s="34"/>
      <c r="JH181" s="34"/>
      <c r="JI181" s="34"/>
      <c r="JJ181" s="34"/>
      <c r="JK181" s="34"/>
      <c r="JL181" s="34"/>
      <c r="JM181" s="34"/>
      <c r="JN181" s="34"/>
      <c r="JO181" s="34"/>
      <c r="JP181" s="34"/>
      <c r="JQ181" s="34"/>
      <c r="JR181" s="34"/>
      <c r="JS181" s="34"/>
      <c r="JT181" s="34"/>
      <c r="JU181" s="34"/>
      <c r="JV181" s="34"/>
      <c r="JW181" s="34"/>
      <c r="JX181" s="34"/>
      <c r="JY181" s="34"/>
      <c r="JZ181" s="34"/>
      <c r="KA181" s="34"/>
      <c r="KB181" s="34"/>
      <c r="KC181" s="34"/>
      <c r="KD181" s="34"/>
      <c r="KE181" s="34"/>
      <c r="KF181" s="34"/>
      <c r="KG181" s="34"/>
      <c r="KH181" s="34"/>
      <c r="KI181" s="34"/>
      <c r="KJ181" s="34"/>
      <c r="KK181" s="34"/>
      <c r="KL181" s="34"/>
      <c r="KM181" s="34"/>
      <c r="KN181" s="34"/>
      <c r="KO181" s="34"/>
      <c r="KP181" s="34"/>
      <c r="KQ181" s="34"/>
      <c r="KR181" s="34"/>
      <c r="KS181" s="34"/>
      <c r="KT181" s="34"/>
      <c r="KU181" s="34"/>
      <c r="KV181" s="34"/>
      <c r="KW181" s="34"/>
      <c r="KX181" s="34"/>
      <c r="KY181" s="34"/>
      <c r="KZ181" s="34"/>
      <c r="LA181" s="34"/>
      <c r="LB181" s="34"/>
      <c r="LC181" s="34"/>
    </row>
    <row r="182" spans="1:315" ht="36">
      <c r="A182" s="13" t="s">
        <v>67</v>
      </c>
      <c r="B182" s="23" t="s">
        <v>287</v>
      </c>
      <c r="C182" s="56" t="s">
        <v>171</v>
      </c>
      <c r="D182" s="57" t="s">
        <v>34</v>
      </c>
      <c r="E182" s="13" t="s">
        <v>67</v>
      </c>
      <c r="F182" s="23" t="s">
        <v>287</v>
      </c>
      <c r="G182" s="70">
        <v>22</v>
      </c>
      <c r="H182" s="56">
        <v>10</v>
      </c>
      <c r="I182" s="82">
        <v>48</v>
      </c>
      <c r="J182" s="56">
        <f>H182*I182</f>
        <v>480</v>
      </c>
      <c r="K182" s="100">
        <v>2020</v>
      </c>
      <c r="L182" s="64">
        <v>43831</v>
      </c>
      <c r="M182" s="31">
        <v>44196</v>
      </c>
      <c r="N182" s="63">
        <f>G182*H182*I182</f>
        <v>10560</v>
      </c>
      <c r="O182" s="63">
        <f>N182*2%</f>
        <v>211.20000000000002</v>
      </c>
      <c r="P182" s="68"/>
      <c r="Q182" s="63"/>
      <c r="R182" s="63"/>
      <c r="S182" s="63">
        <f t="shared" si="51"/>
        <v>10771.2</v>
      </c>
      <c r="T182" s="12" t="s">
        <v>384</v>
      </c>
      <c r="U182" s="12" t="s">
        <v>291</v>
      </c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34"/>
      <c r="GM182" s="34"/>
      <c r="GN182" s="34"/>
      <c r="GO182" s="34"/>
      <c r="GP182" s="34"/>
      <c r="GQ182" s="34"/>
      <c r="GR182" s="34"/>
      <c r="GS182" s="34"/>
      <c r="GT182" s="34"/>
      <c r="GU182" s="34"/>
      <c r="GV182" s="34"/>
      <c r="GW182" s="34"/>
      <c r="GX182" s="34"/>
      <c r="GY182" s="34"/>
      <c r="GZ182" s="34"/>
      <c r="HA182" s="34"/>
      <c r="HB182" s="34"/>
      <c r="HC182" s="34"/>
      <c r="HD182" s="34"/>
      <c r="HE182" s="34"/>
      <c r="HF182" s="34"/>
      <c r="HG182" s="34"/>
      <c r="HH182" s="34"/>
      <c r="HI182" s="34"/>
      <c r="HJ182" s="34"/>
      <c r="HK182" s="34"/>
      <c r="HL182" s="34"/>
      <c r="HM182" s="34"/>
      <c r="HN182" s="34"/>
      <c r="HO182" s="34"/>
      <c r="HP182" s="34"/>
      <c r="HQ182" s="34"/>
      <c r="HR182" s="34"/>
      <c r="HS182" s="34"/>
      <c r="HT182" s="34"/>
      <c r="HU182" s="34"/>
      <c r="HV182" s="34"/>
      <c r="HW182" s="34"/>
      <c r="HX182" s="34"/>
      <c r="HY182" s="34"/>
      <c r="HZ182" s="34"/>
      <c r="IA182" s="34"/>
      <c r="IB182" s="34"/>
      <c r="IC182" s="34"/>
      <c r="ID182" s="34"/>
      <c r="IE182" s="34"/>
      <c r="IF182" s="34"/>
      <c r="IG182" s="34"/>
      <c r="IH182" s="34"/>
      <c r="II182" s="34"/>
      <c r="IJ182" s="34"/>
      <c r="IK182" s="34"/>
      <c r="IL182" s="34"/>
      <c r="IM182" s="34"/>
      <c r="IN182" s="34"/>
      <c r="IO182" s="34"/>
      <c r="IP182" s="34"/>
      <c r="IQ182" s="34"/>
      <c r="IR182" s="34"/>
      <c r="IS182" s="34"/>
      <c r="IT182" s="34"/>
      <c r="IU182" s="34"/>
      <c r="IV182" s="34"/>
      <c r="IW182" s="34"/>
      <c r="IX182" s="34"/>
      <c r="IY182" s="34"/>
      <c r="IZ182" s="34"/>
      <c r="JA182" s="34"/>
      <c r="JB182" s="34"/>
      <c r="JC182" s="34"/>
      <c r="JD182" s="34"/>
      <c r="JE182" s="34"/>
      <c r="JF182" s="34"/>
      <c r="JG182" s="34"/>
      <c r="JH182" s="34"/>
      <c r="JI182" s="34"/>
      <c r="JJ182" s="34"/>
      <c r="JK182" s="34"/>
      <c r="JL182" s="34"/>
      <c r="JM182" s="34"/>
      <c r="JN182" s="34"/>
      <c r="JO182" s="34"/>
      <c r="JP182" s="34"/>
      <c r="JQ182" s="34"/>
      <c r="JR182" s="34"/>
      <c r="JS182" s="34"/>
      <c r="JT182" s="34"/>
      <c r="JU182" s="34"/>
      <c r="JV182" s="34"/>
      <c r="JW182" s="34"/>
      <c r="JX182" s="34"/>
      <c r="JY182" s="34"/>
      <c r="JZ182" s="34"/>
      <c r="KA182" s="34"/>
      <c r="KB182" s="34"/>
      <c r="KC182" s="34"/>
      <c r="KD182" s="34"/>
      <c r="KE182" s="34"/>
      <c r="KF182" s="34"/>
      <c r="KG182" s="34"/>
      <c r="KH182" s="34"/>
      <c r="KI182" s="34"/>
      <c r="KJ182" s="34"/>
      <c r="KK182" s="34"/>
      <c r="KL182" s="34"/>
      <c r="KM182" s="34"/>
      <c r="KN182" s="34"/>
      <c r="KO182" s="34"/>
      <c r="KP182" s="34"/>
      <c r="KQ182" s="34"/>
      <c r="KR182" s="34"/>
      <c r="KS182" s="34"/>
      <c r="KT182" s="34"/>
      <c r="KU182" s="34"/>
      <c r="KV182" s="34"/>
      <c r="KW182" s="34"/>
      <c r="KX182" s="34"/>
      <c r="KY182" s="34"/>
      <c r="KZ182" s="34"/>
      <c r="LA182" s="34"/>
      <c r="LB182" s="34"/>
      <c r="LC182" s="34"/>
    </row>
    <row r="183" spans="1:315" ht="24">
      <c r="A183" s="13" t="s">
        <v>8</v>
      </c>
      <c r="B183" s="14" t="s">
        <v>181</v>
      </c>
      <c r="C183" s="23" t="s">
        <v>182</v>
      </c>
      <c r="D183" s="14" t="s">
        <v>180</v>
      </c>
      <c r="E183" s="13" t="s">
        <v>8</v>
      </c>
      <c r="F183" s="14" t="s">
        <v>181</v>
      </c>
      <c r="G183" s="84">
        <v>20</v>
      </c>
      <c r="H183" s="14">
        <v>4</v>
      </c>
      <c r="I183" s="51">
        <v>48</v>
      </c>
      <c r="J183" s="51">
        <f t="shared" ref="J183:J240" si="54">H183*I183</f>
        <v>192</v>
      </c>
      <c r="K183" s="88">
        <v>2020</v>
      </c>
      <c r="L183" s="89">
        <v>43831</v>
      </c>
      <c r="M183" s="32">
        <v>44196</v>
      </c>
      <c r="N183" s="18">
        <f>G183*H183*I183</f>
        <v>3840</v>
      </c>
      <c r="O183" s="85">
        <f>N183*2%</f>
        <v>76.8</v>
      </c>
      <c r="P183" s="20"/>
      <c r="Q183" s="63"/>
      <c r="R183" s="20"/>
      <c r="S183" s="86">
        <f>SUM(N183:P183)</f>
        <v>3916.8</v>
      </c>
      <c r="T183" s="54" t="s">
        <v>389</v>
      </c>
      <c r="U183" s="12" t="s">
        <v>291</v>
      </c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34"/>
      <c r="GM183" s="34"/>
      <c r="GN183" s="34"/>
      <c r="GO183" s="34"/>
      <c r="GP183" s="34"/>
      <c r="GQ183" s="34"/>
      <c r="GR183" s="34"/>
      <c r="GS183" s="34"/>
      <c r="GT183" s="34"/>
      <c r="GU183" s="34"/>
      <c r="GV183" s="34"/>
      <c r="GW183" s="34"/>
      <c r="GX183" s="34"/>
      <c r="GY183" s="34"/>
      <c r="GZ183" s="34"/>
      <c r="HA183" s="34"/>
      <c r="HB183" s="34"/>
      <c r="HC183" s="34"/>
      <c r="HD183" s="34"/>
      <c r="HE183" s="34"/>
      <c r="HF183" s="34"/>
      <c r="HG183" s="34"/>
      <c r="HH183" s="34"/>
      <c r="HI183" s="34"/>
      <c r="HJ183" s="34"/>
      <c r="HK183" s="34"/>
      <c r="HL183" s="34"/>
      <c r="HM183" s="34"/>
      <c r="HN183" s="34"/>
      <c r="HO183" s="34"/>
      <c r="HP183" s="34"/>
      <c r="HQ183" s="34"/>
      <c r="HR183" s="34"/>
      <c r="HS183" s="34"/>
      <c r="HT183" s="34"/>
      <c r="HU183" s="34"/>
      <c r="HV183" s="34"/>
      <c r="HW183" s="34"/>
      <c r="HX183" s="34"/>
      <c r="HY183" s="34"/>
      <c r="HZ183" s="34"/>
      <c r="IA183" s="34"/>
      <c r="IB183" s="34"/>
      <c r="IC183" s="34"/>
      <c r="ID183" s="34"/>
      <c r="IE183" s="34"/>
      <c r="IF183" s="34"/>
      <c r="IG183" s="34"/>
      <c r="IH183" s="34"/>
      <c r="II183" s="34"/>
      <c r="IJ183" s="34"/>
      <c r="IK183" s="34"/>
      <c r="IL183" s="34"/>
      <c r="IM183" s="34"/>
      <c r="IN183" s="34"/>
      <c r="IO183" s="34"/>
      <c r="IP183" s="34"/>
      <c r="IQ183" s="34"/>
      <c r="IR183" s="34"/>
      <c r="IS183" s="34"/>
      <c r="IT183" s="34"/>
      <c r="IU183" s="34"/>
      <c r="IV183" s="34"/>
      <c r="IW183" s="34"/>
      <c r="IX183" s="34"/>
      <c r="IY183" s="34"/>
      <c r="IZ183" s="34"/>
      <c r="JA183" s="34"/>
      <c r="JB183" s="34"/>
      <c r="JC183" s="34"/>
      <c r="JD183" s="34"/>
      <c r="JE183" s="34"/>
      <c r="JF183" s="34"/>
      <c r="JG183" s="34"/>
      <c r="JH183" s="34"/>
      <c r="JI183" s="34"/>
      <c r="JJ183" s="34"/>
      <c r="JK183" s="34"/>
      <c r="JL183" s="34"/>
      <c r="JM183" s="34"/>
      <c r="JN183" s="34"/>
      <c r="JO183" s="34"/>
      <c r="JP183" s="34"/>
      <c r="JQ183" s="34"/>
      <c r="JR183" s="34"/>
      <c r="JS183" s="34"/>
      <c r="JT183" s="34"/>
      <c r="JU183" s="34"/>
      <c r="JV183" s="34"/>
      <c r="JW183" s="34"/>
      <c r="JX183" s="34"/>
      <c r="JY183" s="34"/>
      <c r="JZ183" s="34"/>
      <c r="KA183" s="34"/>
      <c r="KB183" s="34"/>
      <c r="KC183" s="34"/>
      <c r="KD183" s="34"/>
      <c r="KE183" s="34"/>
      <c r="KF183" s="34"/>
      <c r="KG183" s="34"/>
      <c r="KH183" s="34"/>
      <c r="KI183" s="34"/>
      <c r="KJ183" s="34"/>
      <c r="KK183" s="34"/>
      <c r="KL183" s="34"/>
      <c r="KM183" s="34"/>
      <c r="KN183" s="34"/>
      <c r="KO183" s="34"/>
      <c r="KP183" s="34"/>
      <c r="KQ183" s="34"/>
      <c r="KR183" s="34"/>
      <c r="KS183" s="34"/>
      <c r="KT183" s="34"/>
      <c r="KU183" s="34"/>
      <c r="KV183" s="34"/>
      <c r="KW183" s="34"/>
      <c r="KX183" s="34"/>
      <c r="KY183" s="34"/>
      <c r="KZ183" s="34"/>
      <c r="LA183" s="34"/>
      <c r="LB183" s="34"/>
      <c r="LC183" s="34"/>
    </row>
    <row r="184" spans="1:315" ht="24">
      <c r="A184" s="13" t="s">
        <v>8</v>
      </c>
      <c r="B184" s="39" t="s">
        <v>16</v>
      </c>
      <c r="C184" s="23" t="s">
        <v>183</v>
      </c>
      <c r="D184" s="14" t="s">
        <v>9</v>
      </c>
      <c r="E184" s="13" t="s">
        <v>8</v>
      </c>
      <c r="F184" s="39" t="s">
        <v>16</v>
      </c>
      <c r="G184" s="101">
        <v>22</v>
      </c>
      <c r="H184" s="39">
        <v>34</v>
      </c>
      <c r="I184" s="51">
        <v>13</v>
      </c>
      <c r="J184" s="51">
        <f t="shared" si="54"/>
        <v>442</v>
      </c>
      <c r="K184" s="88">
        <v>2020</v>
      </c>
      <c r="L184" s="89">
        <v>43831</v>
      </c>
      <c r="M184" s="32">
        <v>43921</v>
      </c>
      <c r="N184" s="18">
        <f>(G184*H184*I184)</f>
        <v>9724</v>
      </c>
      <c r="O184" s="20"/>
      <c r="P184" s="20"/>
      <c r="Q184" s="63"/>
      <c r="R184" s="20"/>
      <c r="S184" s="86">
        <f>SUM(N184:P184)</f>
        <v>9724</v>
      </c>
      <c r="T184" s="54" t="s">
        <v>390</v>
      </c>
      <c r="U184" s="12" t="s">
        <v>291</v>
      </c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  <c r="GL184" s="34"/>
      <c r="GM184" s="34"/>
      <c r="GN184" s="34"/>
      <c r="GO184" s="34"/>
      <c r="GP184" s="34"/>
      <c r="GQ184" s="34"/>
      <c r="GR184" s="34"/>
      <c r="GS184" s="34"/>
      <c r="GT184" s="34"/>
      <c r="GU184" s="34"/>
      <c r="GV184" s="34"/>
      <c r="GW184" s="34"/>
      <c r="GX184" s="34"/>
      <c r="GY184" s="34"/>
      <c r="GZ184" s="34"/>
      <c r="HA184" s="34"/>
      <c r="HB184" s="34"/>
      <c r="HC184" s="34"/>
      <c r="HD184" s="34"/>
      <c r="HE184" s="34"/>
      <c r="HF184" s="34"/>
      <c r="HG184" s="34"/>
      <c r="HH184" s="34"/>
      <c r="HI184" s="34"/>
      <c r="HJ184" s="34"/>
      <c r="HK184" s="34"/>
      <c r="HL184" s="34"/>
      <c r="HM184" s="34"/>
      <c r="HN184" s="34"/>
      <c r="HO184" s="34"/>
      <c r="HP184" s="34"/>
      <c r="HQ184" s="34"/>
      <c r="HR184" s="34"/>
      <c r="HS184" s="34"/>
      <c r="HT184" s="34"/>
      <c r="HU184" s="34"/>
      <c r="HV184" s="34"/>
      <c r="HW184" s="34"/>
      <c r="HX184" s="34"/>
      <c r="HY184" s="34"/>
      <c r="HZ184" s="34"/>
      <c r="IA184" s="34"/>
      <c r="IB184" s="34"/>
      <c r="IC184" s="34"/>
      <c r="ID184" s="34"/>
      <c r="IE184" s="34"/>
      <c r="IF184" s="34"/>
      <c r="IG184" s="34"/>
      <c r="IH184" s="34"/>
      <c r="II184" s="34"/>
      <c r="IJ184" s="34"/>
      <c r="IK184" s="34"/>
      <c r="IL184" s="34"/>
      <c r="IM184" s="34"/>
      <c r="IN184" s="34"/>
      <c r="IO184" s="34"/>
      <c r="IP184" s="34"/>
      <c r="IQ184" s="34"/>
      <c r="IR184" s="34"/>
      <c r="IS184" s="34"/>
      <c r="IT184" s="34"/>
      <c r="IU184" s="34"/>
      <c r="IV184" s="34"/>
      <c r="IW184" s="34"/>
      <c r="IX184" s="34"/>
      <c r="IY184" s="34"/>
      <c r="IZ184" s="34"/>
      <c r="JA184" s="34"/>
      <c r="JB184" s="34"/>
      <c r="JC184" s="34"/>
      <c r="JD184" s="34"/>
      <c r="JE184" s="34"/>
      <c r="JF184" s="34"/>
      <c r="JG184" s="34"/>
      <c r="JH184" s="34"/>
      <c r="JI184" s="34"/>
      <c r="JJ184" s="34"/>
      <c r="JK184" s="34"/>
      <c r="JL184" s="34"/>
      <c r="JM184" s="34"/>
      <c r="JN184" s="34"/>
      <c r="JO184" s="34"/>
      <c r="JP184" s="34"/>
      <c r="JQ184" s="34"/>
      <c r="JR184" s="34"/>
      <c r="JS184" s="34"/>
      <c r="JT184" s="34"/>
      <c r="JU184" s="34"/>
      <c r="JV184" s="34"/>
      <c r="JW184" s="34"/>
      <c r="JX184" s="34"/>
      <c r="JY184" s="34"/>
      <c r="JZ184" s="34"/>
      <c r="KA184" s="34"/>
      <c r="KB184" s="34"/>
      <c r="KC184" s="34"/>
      <c r="KD184" s="34"/>
      <c r="KE184" s="34"/>
      <c r="KF184" s="34"/>
      <c r="KG184" s="34"/>
      <c r="KH184" s="34"/>
      <c r="KI184" s="34"/>
      <c r="KJ184" s="34"/>
      <c r="KK184" s="34"/>
      <c r="KL184" s="34"/>
      <c r="KM184" s="34"/>
      <c r="KN184" s="34"/>
      <c r="KO184" s="34"/>
      <c r="KP184" s="34"/>
      <c r="KQ184" s="34"/>
      <c r="KR184" s="34"/>
      <c r="KS184" s="34"/>
      <c r="KT184" s="34"/>
      <c r="KU184" s="34"/>
      <c r="KV184" s="34"/>
      <c r="KW184" s="34"/>
      <c r="KX184" s="34"/>
      <c r="KY184" s="34"/>
      <c r="KZ184" s="34"/>
      <c r="LA184" s="34"/>
      <c r="LB184" s="34"/>
      <c r="LC184" s="34"/>
    </row>
    <row r="185" spans="1:315" ht="24">
      <c r="A185" s="13" t="s">
        <v>8</v>
      </c>
      <c r="B185" s="14" t="s">
        <v>97</v>
      </c>
      <c r="C185" s="23" t="s">
        <v>184</v>
      </c>
      <c r="D185" s="14" t="s">
        <v>9</v>
      </c>
      <c r="E185" s="13" t="s">
        <v>8</v>
      </c>
      <c r="F185" s="14" t="s">
        <v>97</v>
      </c>
      <c r="G185" s="84">
        <v>22</v>
      </c>
      <c r="H185" s="14">
        <v>12</v>
      </c>
      <c r="I185" s="51">
        <v>48</v>
      </c>
      <c r="J185" s="51">
        <f t="shared" si="54"/>
        <v>576</v>
      </c>
      <c r="K185" s="88">
        <v>2020</v>
      </c>
      <c r="L185" s="89">
        <v>43831</v>
      </c>
      <c r="M185" s="32">
        <v>44196</v>
      </c>
      <c r="N185" s="20">
        <f>G185*H185*I185</f>
        <v>12672</v>
      </c>
      <c r="O185" s="20"/>
      <c r="P185" s="20"/>
      <c r="Q185" s="63"/>
      <c r="R185" s="20"/>
      <c r="S185" s="86">
        <f>SUM(N185:P185)</f>
        <v>12672</v>
      </c>
      <c r="T185" s="54" t="s">
        <v>389</v>
      </c>
      <c r="U185" s="12" t="s">
        <v>291</v>
      </c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  <c r="GL185" s="34"/>
      <c r="GM185" s="34"/>
      <c r="GN185" s="34"/>
      <c r="GO185" s="34"/>
      <c r="GP185" s="34"/>
      <c r="GQ185" s="34"/>
      <c r="GR185" s="34"/>
      <c r="GS185" s="34"/>
      <c r="GT185" s="34"/>
      <c r="GU185" s="34"/>
      <c r="GV185" s="34"/>
      <c r="GW185" s="34"/>
      <c r="GX185" s="34"/>
      <c r="GY185" s="34"/>
      <c r="GZ185" s="34"/>
      <c r="HA185" s="34"/>
      <c r="HB185" s="34"/>
      <c r="HC185" s="34"/>
      <c r="HD185" s="34"/>
      <c r="HE185" s="34"/>
      <c r="HF185" s="34"/>
      <c r="HG185" s="34"/>
      <c r="HH185" s="34"/>
      <c r="HI185" s="34"/>
      <c r="HJ185" s="34"/>
      <c r="HK185" s="34"/>
      <c r="HL185" s="34"/>
      <c r="HM185" s="34"/>
      <c r="HN185" s="34"/>
      <c r="HO185" s="34"/>
      <c r="HP185" s="34"/>
      <c r="HQ185" s="34"/>
      <c r="HR185" s="34"/>
      <c r="HS185" s="34"/>
      <c r="HT185" s="34"/>
      <c r="HU185" s="34"/>
      <c r="HV185" s="34"/>
      <c r="HW185" s="34"/>
      <c r="HX185" s="34"/>
      <c r="HY185" s="34"/>
      <c r="HZ185" s="34"/>
      <c r="IA185" s="34"/>
      <c r="IB185" s="34"/>
      <c r="IC185" s="34"/>
      <c r="ID185" s="34"/>
      <c r="IE185" s="34"/>
      <c r="IF185" s="34"/>
      <c r="IG185" s="34"/>
      <c r="IH185" s="34"/>
      <c r="II185" s="34"/>
      <c r="IJ185" s="34"/>
      <c r="IK185" s="34"/>
      <c r="IL185" s="34"/>
      <c r="IM185" s="34"/>
      <c r="IN185" s="34"/>
      <c r="IO185" s="34"/>
      <c r="IP185" s="34"/>
      <c r="IQ185" s="34"/>
      <c r="IR185" s="34"/>
      <c r="IS185" s="34"/>
      <c r="IT185" s="34"/>
      <c r="IU185" s="34"/>
      <c r="IV185" s="34"/>
      <c r="IW185" s="34"/>
      <c r="IX185" s="34"/>
      <c r="IY185" s="34"/>
      <c r="IZ185" s="34"/>
      <c r="JA185" s="34"/>
      <c r="JB185" s="34"/>
      <c r="JC185" s="34"/>
      <c r="JD185" s="34"/>
      <c r="JE185" s="34"/>
      <c r="JF185" s="34"/>
      <c r="JG185" s="34"/>
      <c r="JH185" s="34"/>
      <c r="JI185" s="34"/>
      <c r="JJ185" s="34"/>
      <c r="JK185" s="34"/>
      <c r="JL185" s="34"/>
      <c r="JM185" s="34"/>
      <c r="JN185" s="34"/>
      <c r="JO185" s="34"/>
      <c r="JP185" s="34"/>
      <c r="JQ185" s="34"/>
      <c r="JR185" s="34"/>
      <c r="JS185" s="34"/>
      <c r="JT185" s="34"/>
      <c r="JU185" s="34"/>
      <c r="JV185" s="34"/>
      <c r="JW185" s="34"/>
      <c r="JX185" s="34"/>
      <c r="JY185" s="34"/>
      <c r="JZ185" s="34"/>
      <c r="KA185" s="34"/>
      <c r="KB185" s="34"/>
      <c r="KC185" s="34"/>
      <c r="KD185" s="34"/>
      <c r="KE185" s="34"/>
      <c r="KF185" s="34"/>
      <c r="KG185" s="34"/>
      <c r="KH185" s="34"/>
      <c r="KI185" s="34"/>
      <c r="KJ185" s="34"/>
      <c r="KK185" s="34"/>
      <c r="KL185" s="34"/>
      <c r="KM185" s="34"/>
      <c r="KN185" s="34"/>
      <c r="KO185" s="34"/>
      <c r="KP185" s="34"/>
      <c r="KQ185" s="34"/>
      <c r="KR185" s="34"/>
      <c r="KS185" s="34"/>
      <c r="KT185" s="34"/>
      <c r="KU185" s="34"/>
      <c r="KV185" s="34"/>
      <c r="KW185" s="34"/>
      <c r="KX185" s="34"/>
      <c r="KY185" s="34"/>
      <c r="KZ185" s="34"/>
      <c r="LA185" s="34"/>
      <c r="LB185" s="34"/>
      <c r="LC185" s="34"/>
    </row>
    <row r="186" spans="1:315" ht="24">
      <c r="A186" s="13" t="s">
        <v>8</v>
      </c>
      <c r="B186" s="14" t="s">
        <v>97</v>
      </c>
      <c r="C186" s="23" t="s">
        <v>185</v>
      </c>
      <c r="D186" s="14" t="s">
        <v>170</v>
      </c>
      <c r="E186" s="13" t="s">
        <v>8</v>
      </c>
      <c r="F186" s="14" t="s">
        <v>97</v>
      </c>
      <c r="G186" s="84">
        <v>18</v>
      </c>
      <c r="H186" s="14">
        <v>4</v>
      </c>
      <c r="I186" s="51">
        <v>48</v>
      </c>
      <c r="J186" s="51">
        <f t="shared" si="54"/>
        <v>192</v>
      </c>
      <c r="K186" s="88">
        <v>2020</v>
      </c>
      <c r="L186" s="89">
        <v>43831</v>
      </c>
      <c r="M186" s="32">
        <v>44196</v>
      </c>
      <c r="N186" s="20">
        <f>G186*H186*I186</f>
        <v>3456</v>
      </c>
      <c r="O186" s="20"/>
      <c r="P186" s="63"/>
      <c r="Q186" s="20">
        <f>N186*4%</f>
        <v>138.24</v>
      </c>
      <c r="R186" s="20"/>
      <c r="S186" s="86">
        <f>SUM(N186:Q186)</f>
        <v>3594.24</v>
      </c>
      <c r="T186" s="54" t="s">
        <v>389</v>
      </c>
      <c r="U186" s="12" t="s">
        <v>291</v>
      </c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  <c r="GL186" s="34"/>
      <c r="GM186" s="34"/>
      <c r="GN186" s="34"/>
      <c r="GO186" s="34"/>
      <c r="GP186" s="34"/>
      <c r="GQ186" s="34"/>
      <c r="GR186" s="34"/>
      <c r="GS186" s="34"/>
      <c r="GT186" s="34"/>
      <c r="GU186" s="34"/>
      <c r="GV186" s="34"/>
      <c r="GW186" s="34"/>
      <c r="GX186" s="34"/>
      <c r="GY186" s="34"/>
      <c r="GZ186" s="34"/>
      <c r="HA186" s="34"/>
      <c r="HB186" s="34"/>
      <c r="HC186" s="34"/>
      <c r="HD186" s="34"/>
      <c r="HE186" s="34"/>
      <c r="HF186" s="34"/>
      <c r="HG186" s="34"/>
      <c r="HH186" s="34"/>
      <c r="HI186" s="34"/>
      <c r="HJ186" s="34"/>
      <c r="HK186" s="34"/>
      <c r="HL186" s="34"/>
      <c r="HM186" s="34"/>
      <c r="HN186" s="34"/>
      <c r="HO186" s="34"/>
      <c r="HP186" s="34"/>
      <c r="HQ186" s="34"/>
      <c r="HR186" s="34"/>
      <c r="HS186" s="34"/>
      <c r="HT186" s="34"/>
      <c r="HU186" s="34"/>
      <c r="HV186" s="34"/>
      <c r="HW186" s="34"/>
      <c r="HX186" s="34"/>
      <c r="HY186" s="34"/>
      <c r="HZ186" s="34"/>
      <c r="IA186" s="34"/>
      <c r="IB186" s="34"/>
      <c r="IC186" s="34"/>
      <c r="ID186" s="34"/>
      <c r="IE186" s="34"/>
      <c r="IF186" s="34"/>
      <c r="IG186" s="34"/>
      <c r="IH186" s="34"/>
      <c r="II186" s="34"/>
      <c r="IJ186" s="34"/>
      <c r="IK186" s="34"/>
      <c r="IL186" s="34"/>
      <c r="IM186" s="34"/>
      <c r="IN186" s="34"/>
      <c r="IO186" s="34"/>
      <c r="IP186" s="34"/>
      <c r="IQ186" s="34"/>
      <c r="IR186" s="34"/>
      <c r="IS186" s="34"/>
      <c r="IT186" s="34"/>
      <c r="IU186" s="34"/>
      <c r="IV186" s="34"/>
      <c r="IW186" s="34"/>
      <c r="IX186" s="34"/>
      <c r="IY186" s="34"/>
      <c r="IZ186" s="34"/>
      <c r="JA186" s="34"/>
      <c r="JB186" s="34"/>
      <c r="JC186" s="34"/>
      <c r="JD186" s="34"/>
      <c r="JE186" s="34"/>
      <c r="JF186" s="34"/>
      <c r="JG186" s="34"/>
      <c r="JH186" s="34"/>
      <c r="JI186" s="34"/>
      <c r="JJ186" s="34"/>
      <c r="JK186" s="34"/>
      <c r="JL186" s="34"/>
      <c r="JM186" s="34"/>
      <c r="JN186" s="34"/>
      <c r="JO186" s="34"/>
      <c r="JP186" s="34"/>
      <c r="JQ186" s="34"/>
      <c r="JR186" s="34"/>
      <c r="JS186" s="34"/>
      <c r="JT186" s="34"/>
      <c r="JU186" s="34"/>
      <c r="JV186" s="34"/>
      <c r="JW186" s="34"/>
      <c r="JX186" s="34"/>
      <c r="JY186" s="34"/>
      <c r="JZ186" s="34"/>
      <c r="KA186" s="34"/>
      <c r="KB186" s="34"/>
      <c r="KC186" s="34"/>
      <c r="KD186" s="34"/>
      <c r="KE186" s="34"/>
      <c r="KF186" s="34"/>
      <c r="KG186" s="34"/>
      <c r="KH186" s="34"/>
      <c r="KI186" s="34"/>
      <c r="KJ186" s="34"/>
      <c r="KK186" s="34"/>
      <c r="KL186" s="34"/>
      <c r="KM186" s="34"/>
      <c r="KN186" s="34"/>
      <c r="KO186" s="34"/>
      <c r="KP186" s="34"/>
      <c r="KQ186" s="34"/>
      <c r="KR186" s="34"/>
      <c r="KS186" s="34"/>
      <c r="KT186" s="34"/>
      <c r="KU186" s="34"/>
      <c r="KV186" s="34"/>
      <c r="KW186" s="34"/>
      <c r="KX186" s="34"/>
      <c r="KY186" s="34"/>
      <c r="KZ186" s="34"/>
      <c r="LA186" s="34"/>
      <c r="LB186" s="34"/>
      <c r="LC186" s="34"/>
    </row>
    <row r="187" spans="1:315" ht="24">
      <c r="A187" s="13" t="s">
        <v>8</v>
      </c>
      <c r="B187" s="14" t="s">
        <v>97</v>
      </c>
      <c r="C187" s="102" t="s">
        <v>186</v>
      </c>
      <c r="D187" s="14" t="s">
        <v>170</v>
      </c>
      <c r="E187" s="13" t="s">
        <v>8</v>
      </c>
      <c r="F187" s="14" t="s">
        <v>97</v>
      </c>
      <c r="G187" s="84">
        <v>18</v>
      </c>
      <c r="H187" s="14">
        <v>5</v>
      </c>
      <c r="I187" s="51">
        <v>48</v>
      </c>
      <c r="J187" s="51">
        <f t="shared" si="54"/>
        <v>240</v>
      </c>
      <c r="K187" s="88">
        <v>2020</v>
      </c>
      <c r="L187" s="89">
        <v>43831</v>
      </c>
      <c r="M187" s="32">
        <v>44196</v>
      </c>
      <c r="N187" s="20">
        <f>G187*H187*I187</f>
        <v>4320</v>
      </c>
      <c r="O187" s="20"/>
      <c r="P187" s="63"/>
      <c r="Q187" s="20">
        <f>N187*4%</f>
        <v>172.8</v>
      </c>
      <c r="R187" s="20"/>
      <c r="S187" s="86">
        <f>SUM(N187:Q187)</f>
        <v>4492.8</v>
      </c>
      <c r="T187" s="54" t="s">
        <v>389</v>
      </c>
      <c r="U187" s="12" t="s">
        <v>291</v>
      </c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  <c r="GF187" s="34"/>
      <c r="GG187" s="34"/>
      <c r="GH187" s="34"/>
      <c r="GI187" s="34"/>
      <c r="GJ187" s="34"/>
      <c r="GK187" s="34"/>
      <c r="GL187" s="34"/>
      <c r="GM187" s="34"/>
      <c r="GN187" s="34"/>
      <c r="GO187" s="34"/>
      <c r="GP187" s="34"/>
      <c r="GQ187" s="34"/>
      <c r="GR187" s="34"/>
      <c r="GS187" s="34"/>
      <c r="GT187" s="34"/>
      <c r="GU187" s="34"/>
      <c r="GV187" s="34"/>
      <c r="GW187" s="34"/>
      <c r="GX187" s="34"/>
      <c r="GY187" s="34"/>
      <c r="GZ187" s="34"/>
      <c r="HA187" s="34"/>
      <c r="HB187" s="34"/>
      <c r="HC187" s="34"/>
      <c r="HD187" s="34"/>
      <c r="HE187" s="34"/>
      <c r="HF187" s="34"/>
      <c r="HG187" s="34"/>
      <c r="HH187" s="34"/>
      <c r="HI187" s="34"/>
      <c r="HJ187" s="34"/>
      <c r="HK187" s="34"/>
      <c r="HL187" s="34"/>
      <c r="HM187" s="34"/>
      <c r="HN187" s="34"/>
      <c r="HO187" s="34"/>
      <c r="HP187" s="34"/>
      <c r="HQ187" s="34"/>
      <c r="HR187" s="34"/>
      <c r="HS187" s="34"/>
      <c r="HT187" s="34"/>
      <c r="HU187" s="34"/>
      <c r="HV187" s="34"/>
      <c r="HW187" s="34"/>
      <c r="HX187" s="34"/>
      <c r="HY187" s="34"/>
      <c r="HZ187" s="34"/>
      <c r="IA187" s="34"/>
      <c r="IB187" s="34"/>
      <c r="IC187" s="34"/>
      <c r="ID187" s="34"/>
      <c r="IE187" s="34"/>
      <c r="IF187" s="34"/>
      <c r="IG187" s="34"/>
      <c r="IH187" s="34"/>
      <c r="II187" s="34"/>
      <c r="IJ187" s="34"/>
      <c r="IK187" s="34"/>
      <c r="IL187" s="34"/>
      <c r="IM187" s="34"/>
      <c r="IN187" s="34"/>
      <c r="IO187" s="34"/>
      <c r="IP187" s="34"/>
      <c r="IQ187" s="34"/>
      <c r="IR187" s="34"/>
      <c r="IS187" s="34"/>
      <c r="IT187" s="34"/>
      <c r="IU187" s="34"/>
      <c r="IV187" s="34"/>
      <c r="IW187" s="34"/>
      <c r="IX187" s="34"/>
      <c r="IY187" s="34"/>
      <c r="IZ187" s="34"/>
      <c r="JA187" s="34"/>
      <c r="JB187" s="34"/>
      <c r="JC187" s="34"/>
      <c r="JD187" s="34"/>
      <c r="JE187" s="34"/>
      <c r="JF187" s="34"/>
      <c r="JG187" s="34"/>
      <c r="JH187" s="34"/>
      <c r="JI187" s="34"/>
      <c r="JJ187" s="34"/>
      <c r="JK187" s="34"/>
      <c r="JL187" s="34"/>
      <c r="JM187" s="34"/>
      <c r="JN187" s="34"/>
      <c r="JO187" s="34"/>
      <c r="JP187" s="34"/>
      <c r="JQ187" s="34"/>
      <c r="JR187" s="34"/>
      <c r="JS187" s="34"/>
      <c r="JT187" s="34"/>
      <c r="JU187" s="34"/>
      <c r="JV187" s="34"/>
      <c r="JW187" s="34"/>
      <c r="JX187" s="34"/>
      <c r="JY187" s="34"/>
      <c r="JZ187" s="34"/>
      <c r="KA187" s="34"/>
      <c r="KB187" s="34"/>
      <c r="KC187" s="34"/>
      <c r="KD187" s="34"/>
      <c r="KE187" s="34"/>
      <c r="KF187" s="34"/>
      <c r="KG187" s="34"/>
      <c r="KH187" s="34"/>
      <c r="KI187" s="34"/>
      <c r="KJ187" s="34"/>
      <c r="KK187" s="34"/>
      <c r="KL187" s="34"/>
      <c r="KM187" s="34"/>
      <c r="KN187" s="34"/>
      <c r="KO187" s="34"/>
      <c r="KP187" s="34"/>
      <c r="KQ187" s="34"/>
      <c r="KR187" s="34"/>
      <c r="KS187" s="34"/>
      <c r="KT187" s="34"/>
      <c r="KU187" s="34"/>
      <c r="KV187" s="34"/>
      <c r="KW187" s="34"/>
      <c r="KX187" s="34"/>
      <c r="KY187" s="34"/>
      <c r="KZ187" s="34"/>
      <c r="LA187" s="34"/>
      <c r="LB187" s="34"/>
      <c r="LC187" s="34"/>
    </row>
    <row r="188" spans="1:315" ht="24">
      <c r="A188" s="13" t="s">
        <v>8</v>
      </c>
      <c r="B188" s="39" t="s">
        <v>187</v>
      </c>
      <c r="C188" s="23" t="s">
        <v>188</v>
      </c>
      <c r="D188" s="14" t="s">
        <v>9</v>
      </c>
      <c r="E188" s="13" t="s">
        <v>8</v>
      </c>
      <c r="F188" s="39" t="s">
        <v>187</v>
      </c>
      <c r="G188" s="84">
        <v>22</v>
      </c>
      <c r="H188" s="14">
        <v>8</v>
      </c>
      <c r="I188" s="51">
        <v>48</v>
      </c>
      <c r="J188" s="51">
        <f t="shared" si="54"/>
        <v>384</v>
      </c>
      <c r="K188" s="88">
        <v>2020</v>
      </c>
      <c r="L188" s="89">
        <v>43831</v>
      </c>
      <c r="M188" s="32">
        <v>44196</v>
      </c>
      <c r="N188" s="20">
        <f>G188*H188*I188</f>
        <v>8448</v>
      </c>
      <c r="O188" s="20"/>
      <c r="P188" s="20"/>
      <c r="Q188" s="63"/>
      <c r="R188" s="20"/>
      <c r="S188" s="86">
        <f>SUM(N188:P188)</f>
        <v>8448</v>
      </c>
      <c r="T188" s="54" t="s">
        <v>389</v>
      </c>
      <c r="U188" s="12" t="s">
        <v>291</v>
      </c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  <c r="IU188" s="34"/>
      <c r="IV188" s="34"/>
      <c r="IW188" s="34"/>
      <c r="IX188" s="34"/>
      <c r="IY188" s="34"/>
      <c r="IZ188" s="34"/>
      <c r="JA188" s="34"/>
      <c r="JB188" s="34"/>
      <c r="JC188" s="34"/>
      <c r="JD188" s="34"/>
      <c r="JE188" s="34"/>
      <c r="JF188" s="34"/>
      <c r="JG188" s="34"/>
      <c r="JH188" s="34"/>
      <c r="JI188" s="34"/>
      <c r="JJ188" s="34"/>
      <c r="JK188" s="34"/>
      <c r="JL188" s="34"/>
      <c r="JM188" s="34"/>
      <c r="JN188" s="34"/>
      <c r="JO188" s="34"/>
      <c r="JP188" s="34"/>
      <c r="JQ188" s="34"/>
      <c r="JR188" s="34"/>
      <c r="JS188" s="34"/>
      <c r="JT188" s="34"/>
      <c r="JU188" s="34"/>
      <c r="JV188" s="34"/>
      <c r="JW188" s="34"/>
      <c r="JX188" s="34"/>
      <c r="JY188" s="34"/>
      <c r="JZ188" s="34"/>
      <c r="KA188" s="34"/>
      <c r="KB188" s="34"/>
      <c r="KC188" s="34"/>
      <c r="KD188" s="34"/>
      <c r="KE188" s="34"/>
      <c r="KF188" s="34"/>
      <c r="KG188" s="34"/>
      <c r="KH188" s="34"/>
      <c r="KI188" s="34"/>
      <c r="KJ188" s="34"/>
      <c r="KK188" s="34"/>
      <c r="KL188" s="34"/>
      <c r="KM188" s="34"/>
      <c r="KN188" s="34"/>
      <c r="KO188" s="34"/>
      <c r="KP188" s="34"/>
      <c r="KQ188" s="34"/>
      <c r="KR188" s="34"/>
      <c r="KS188" s="34"/>
      <c r="KT188" s="34"/>
      <c r="KU188" s="34"/>
      <c r="KV188" s="34"/>
      <c r="KW188" s="34"/>
      <c r="KX188" s="34"/>
      <c r="KY188" s="34"/>
      <c r="KZ188" s="34"/>
      <c r="LA188" s="34"/>
      <c r="LB188" s="34"/>
      <c r="LC188" s="34"/>
    </row>
    <row r="189" spans="1:315" ht="24">
      <c r="A189" s="13" t="s">
        <v>8</v>
      </c>
      <c r="B189" s="39" t="s">
        <v>187</v>
      </c>
      <c r="C189" s="23" t="s">
        <v>189</v>
      </c>
      <c r="D189" s="14" t="s">
        <v>9</v>
      </c>
      <c r="E189" s="13" t="s">
        <v>8</v>
      </c>
      <c r="F189" s="39" t="s">
        <v>187</v>
      </c>
      <c r="G189" s="84">
        <v>22</v>
      </c>
      <c r="H189" s="14">
        <v>8</v>
      </c>
      <c r="I189" s="51">
        <v>48</v>
      </c>
      <c r="J189" s="51">
        <f t="shared" si="54"/>
        <v>384</v>
      </c>
      <c r="K189" s="88">
        <v>2020</v>
      </c>
      <c r="L189" s="89">
        <v>43831</v>
      </c>
      <c r="M189" s="32">
        <v>44196</v>
      </c>
      <c r="N189" s="20">
        <f>G189*H189*I189</f>
        <v>8448</v>
      </c>
      <c r="O189" s="20"/>
      <c r="P189" s="20"/>
      <c r="Q189" s="63"/>
      <c r="R189" s="20"/>
      <c r="S189" s="86">
        <f>SUM(N189:P189)</f>
        <v>8448</v>
      </c>
      <c r="T189" s="54" t="s">
        <v>389</v>
      </c>
      <c r="U189" s="12" t="s">
        <v>291</v>
      </c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  <c r="GL189" s="34"/>
      <c r="GM189" s="34"/>
      <c r="GN189" s="34"/>
      <c r="GO189" s="34"/>
      <c r="GP189" s="34"/>
      <c r="GQ189" s="34"/>
      <c r="GR189" s="34"/>
      <c r="GS189" s="34"/>
      <c r="GT189" s="34"/>
      <c r="GU189" s="34"/>
      <c r="GV189" s="34"/>
      <c r="GW189" s="34"/>
      <c r="GX189" s="34"/>
      <c r="GY189" s="34"/>
      <c r="GZ189" s="34"/>
      <c r="HA189" s="34"/>
      <c r="HB189" s="34"/>
      <c r="HC189" s="34"/>
      <c r="HD189" s="34"/>
      <c r="HE189" s="34"/>
      <c r="HF189" s="34"/>
      <c r="HG189" s="34"/>
      <c r="HH189" s="34"/>
      <c r="HI189" s="34"/>
      <c r="HJ189" s="34"/>
      <c r="HK189" s="34"/>
      <c r="HL189" s="34"/>
      <c r="HM189" s="34"/>
      <c r="HN189" s="34"/>
      <c r="HO189" s="34"/>
      <c r="HP189" s="34"/>
      <c r="HQ189" s="34"/>
      <c r="HR189" s="34"/>
      <c r="HS189" s="34"/>
      <c r="HT189" s="34"/>
      <c r="HU189" s="34"/>
      <c r="HV189" s="34"/>
      <c r="HW189" s="34"/>
      <c r="HX189" s="34"/>
      <c r="HY189" s="34"/>
      <c r="HZ189" s="34"/>
      <c r="IA189" s="34"/>
      <c r="IB189" s="34"/>
      <c r="IC189" s="34"/>
      <c r="ID189" s="34"/>
      <c r="IE189" s="34"/>
      <c r="IF189" s="34"/>
      <c r="IG189" s="34"/>
      <c r="IH189" s="34"/>
      <c r="II189" s="34"/>
      <c r="IJ189" s="34"/>
      <c r="IK189" s="34"/>
      <c r="IL189" s="34"/>
      <c r="IM189" s="34"/>
      <c r="IN189" s="34"/>
      <c r="IO189" s="34"/>
      <c r="IP189" s="34"/>
      <c r="IQ189" s="34"/>
      <c r="IR189" s="34"/>
      <c r="IS189" s="34"/>
      <c r="IT189" s="34"/>
      <c r="IU189" s="34"/>
      <c r="IV189" s="34"/>
      <c r="IW189" s="34"/>
      <c r="IX189" s="34"/>
      <c r="IY189" s="34"/>
      <c r="IZ189" s="34"/>
      <c r="JA189" s="34"/>
      <c r="JB189" s="34"/>
      <c r="JC189" s="34"/>
      <c r="JD189" s="34"/>
      <c r="JE189" s="34"/>
      <c r="JF189" s="34"/>
      <c r="JG189" s="34"/>
      <c r="JH189" s="34"/>
      <c r="JI189" s="34"/>
      <c r="JJ189" s="34"/>
      <c r="JK189" s="34"/>
      <c r="JL189" s="34"/>
      <c r="JM189" s="34"/>
      <c r="JN189" s="34"/>
      <c r="JO189" s="34"/>
      <c r="JP189" s="34"/>
      <c r="JQ189" s="34"/>
      <c r="JR189" s="34"/>
      <c r="JS189" s="34"/>
      <c r="JT189" s="34"/>
      <c r="JU189" s="34"/>
      <c r="JV189" s="34"/>
      <c r="JW189" s="34"/>
      <c r="JX189" s="34"/>
      <c r="JY189" s="34"/>
      <c r="JZ189" s="34"/>
      <c r="KA189" s="34"/>
      <c r="KB189" s="34"/>
      <c r="KC189" s="34"/>
      <c r="KD189" s="34"/>
      <c r="KE189" s="34"/>
      <c r="KF189" s="34"/>
      <c r="KG189" s="34"/>
      <c r="KH189" s="34"/>
      <c r="KI189" s="34"/>
      <c r="KJ189" s="34"/>
      <c r="KK189" s="34"/>
      <c r="KL189" s="34"/>
      <c r="KM189" s="34"/>
      <c r="KN189" s="34"/>
      <c r="KO189" s="34"/>
      <c r="KP189" s="34"/>
      <c r="KQ189" s="34"/>
      <c r="KR189" s="34"/>
      <c r="KS189" s="34"/>
      <c r="KT189" s="34"/>
      <c r="KU189" s="34"/>
      <c r="KV189" s="34"/>
      <c r="KW189" s="34"/>
      <c r="KX189" s="34"/>
      <c r="KY189" s="34"/>
      <c r="KZ189" s="34"/>
      <c r="LA189" s="34"/>
      <c r="LB189" s="34"/>
      <c r="LC189" s="34"/>
    </row>
    <row r="190" spans="1:315" ht="24">
      <c r="A190" s="13" t="s">
        <v>8</v>
      </c>
      <c r="B190" s="14" t="s">
        <v>190</v>
      </c>
      <c r="C190" s="13" t="s">
        <v>192</v>
      </c>
      <c r="D190" s="14" t="s">
        <v>191</v>
      </c>
      <c r="E190" s="13" t="s">
        <v>8</v>
      </c>
      <c r="F190" s="14" t="s">
        <v>190</v>
      </c>
      <c r="G190" s="84">
        <v>22</v>
      </c>
      <c r="H190" s="14">
        <v>4</v>
      </c>
      <c r="I190" s="51">
        <v>48</v>
      </c>
      <c r="J190" s="14">
        <f t="shared" si="54"/>
        <v>192</v>
      </c>
      <c r="K190" s="88">
        <v>2020</v>
      </c>
      <c r="L190" s="89">
        <v>43831</v>
      </c>
      <c r="M190" s="32">
        <v>44196</v>
      </c>
      <c r="N190" s="18">
        <f t="shared" ref="N190:N214" si="55">(G190*H190*I190)</f>
        <v>4224</v>
      </c>
      <c r="O190" s="20"/>
      <c r="P190" s="20"/>
      <c r="Q190" s="63"/>
      <c r="R190" s="20"/>
      <c r="S190" s="86">
        <f t="shared" ref="S190:S214" si="56">SUM(N190:P190)</f>
        <v>4224</v>
      </c>
      <c r="T190" s="54" t="s">
        <v>389</v>
      </c>
      <c r="U190" s="12" t="s">
        <v>291</v>
      </c>
    </row>
    <row r="191" spans="1:315" ht="24">
      <c r="A191" s="13" t="s">
        <v>8</v>
      </c>
      <c r="B191" s="14" t="s">
        <v>190</v>
      </c>
      <c r="C191" s="35" t="s">
        <v>193</v>
      </c>
      <c r="D191" s="14" t="s">
        <v>191</v>
      </c>
      <c r="E191" s="13" t="s">
        <v>8</v>
      </c>
      <c r="F191" s="14" t="s">
        <v>190</v>
      </c>
      <c r="G191" s="84">
        <v>22</v>
      </c>
      <c r="H191" s="14">
        <v>20</v>
      </c>
      <c r="I191" s="51">
        <v>48</v>
      </c>
      <c r="J191" s="14">
        <f t="shared" si="54"/>
        <v>960</v>
      </c>
      <c r="K191" s="88">
        <v>2020</v>
      </c>
      <c r="L191" s="89">
        <v>43831</v>
      </c>
      <c r="M191" s="32">
        <v>44196</v>
      </c>
      <c r="N191" s="18">
        <f t="shared" si="55"/>
        <v>21120</v>
      </c>
      <c r="O191" s="20"/>
      <c r="P191" s="20"/>
      <c r="Q191" s="63"/>
      <c r="R191" s="20"/>
      <c r="S191" s="86">
        <f t="shared" si="56"/>
        <v>21120</v>
      </c>
      <c r="T191" s="54" t="s">
        <v>389</v>
      </c>
      <c r="U191" s="12" t="s">
        <v>291</v>
      </c>
    </row>
    <row r="192" spans="1:315" ht="24">
      <c r="A192" s="13" t="s">
        <v>8</v>
      </c>
      <c r="B192" s="14" t="s">
        <v>190</v>
      </c>
      <c r="C192" s="35" t="s">
        <v>194</v>
      </c>
      <c r="D192" s="13" t="s">
        <v>9</v>
      </c>
      <c r="E192" s="13" t="s">
        <v>8</v>
      </c>
      <c r="F192" s="14" t="s">
        <v>190</v>
      </c>
      <c r="G192" s="84">
        <v>22</v>
      </c>
      <c r="H192" s="14">
        <v>20</v>
      </c>
      <c r="I192" s="51">
        <v>48</v>
      </c>
      <c r="J192" s="14">
        <f t="shared" si="54"/>
        <v>960</v>
      </c>
      <c r="K192" s="88">
        <v>2020</v>
      </c>
      <c r="L192" s="89">
        <v>43831</v>
      </c>
      <c r="M192" s="32">
        <v>44196</v>
      </c>
      <c r="N192" s="18">
        <f t="shared" si="55"/>
        <v>21120</v>
      </c>
      <c r="O192" s="20"/>
      <c r="P192" s="20"/>
      <c r="Q192" s="63"/>
      <c r="R192" s="20"/>
      <c r="S192" s="86">
        <f t="shared" si="56"/>
        <v>21120</v>
      </c>
      <c r="T192" s="54" t="s">
        <v>389</v>
      </c>
      <c r="U192" s="12" t="s">
        <v>291</v>
      </c>
    </row>
    <row r="193" spans="1:21" ht="24">
      <c r="A193" s="13" t="s">
        <v>8</v>
      </c>
      <c r="B193" s="14" t="s">
        <v>190</v>
      </c>
      <c r="C193" s="35" t="s">
        <v>195</v>
      </c>
      <c r="D193" s="14" t="s">
        <v>196</v>
      </c>
      <c r="E193" s="13" t="s">
        <v>8</v>
      </c>
      <c r="F193" s="14" t="s">
        <v>190</v>
      </c>
      <c r="G193" s="84">
        <v>18</v>
      </c>
      <c r="H193" s="14">
        <v>13</v>
      </c>
      <c r="I193" s="51">
        <v>48</v>
      </c>
      <c r="J193" s="14">
        <f t="shared" si="54"/>
        <v>624</v>
      </c>
      <c r="K193" s="88">
        <v>2020</v>
      </c>
      <c r="L193" s="89">
        <v>43831</v>
      </c>
      <c r="M193" s="32">
        <v>44196</v>
      </c>
      <c r="N193" s="18">
        <f t="shared" si="55"/>
        <v>11232</v>
      </c>
      <c r="O193" s="20"/>
      <c r="P193" s="20"/>
      <c r="Q193" s="63">
        <f>N193*4%</f>
        <v>449.28000000000003</v>
      </c>
      <c r="R193" s="20"/>
      <c r="S193" s="86">
        <f t="shared" si="56"/>
        <v>11232</v>
      </c>
      <c r="T193" s="54" t="s">
        <v>389</v>
      </c>
      <c r="U193" s="12" t="s">
        <v>291</v>
      </c>
    </row>
    <row r="194" spans="1:21" ht="24">
      <c r="A194" s="13" t="s">
        <v>8</v>
      </c>
      <c r="B194" s="14" t="s">
        <v>190</v>
      </c>
      <c r="C194" s="35" t="s">
        <v>197</v>
      </c>
      <c r="D194" s="14" t="s">
        <v>9</v>
      </c>
      <c r="E194" s="13" t="s">
        <v>8</v>
      </c>
      <c r="F194" s="14" t="s">
        <v>190</v>
      </c>
      <c r="G194" s="84">
        <v>22</v>
      </c>
      <c r="H194" s="14">
        <v>20</v>
      </c>
      <c r="I194" s="51">
        <v>48</v>
      </c>
      <c r="J194" s="14">
        <f t="shared" si="54"/>
        <v>960</v>
      </c>
      <c r="K194" s="88">
        <v>2020</v>
      </c>
      <c r="L194" s="89">
        <v>43831</v>
      </c>
      <c r="M194" s="32">
        <v>44196</v>
      </c>
      <c r="N194" s="18">
        <f t="shared" si="55"/>
        <v>21120</v>
      </c>
      <c r="O194" s="20"/>
      <c r="P194" s="20"/>
      <c r="Q194" s="63"/>
      <c r="R194" s="20"/>
      <c r="S194" s="86">
        <f t="shared" si="56"/>
        <v>21120</v>
      </c>
      <c r="T194" s="54" t="s">
        <v>389</v>
      </c>
      <c r="U194" s="12" t="s">
        <v>291</v>
      </c>
    </row>
    <row r="195" spans="1:21" ht="24">
      <c r="A195" s="13" t="s">
        <v>8</v>
      </c>
      <c r="B195" s="14" t="s">
        <v>190</v>
      </c>
      <c r="C195" s="35" t="s">
        <v>198</v>
      </c>
      <c r="D195" s="14" t="s">
        <v>9</v>
      </c>
      <c r="E195" s="13" t="s">
        <v>8</v>
      </c>
      <c r="F195" s="14" t="s">
        <v>190</v>
      </c>
      <c r="G195" s="84">
        <v>22</v>
      </c>
      <c r="H195" s="14">
        <v>25</v>
      </c>
      <c r="I195" s="51">
        <v>48</v>
      </c>
      <c r="J195" s="51">
        <f t="shared" si="54"/>
        <v>1200</v>
      </c>
      <c r="K195" s="88">
        <v>2020</v>
      </c>
      <c r="L195" s="89">
        <v>43831</v>
      </c>
      <c r="M195" s="32">
        <v>44196</v>
      </c>
      <c r="N195" s="18">
        <f t="shared" si="55"/>
        <v>26400</v>
      </c>
      <c r="O195" s="20"/>
      <c r="P195" s="20"/>
      <c r="Q195" s="63"/>
      <c r="R195" s="20"/>
      <c r="S195" s="86">
        <f t="shared" si="56"/>
        <v>26400</v>
      </c>
      <c r="T195" s="54" t="s">
        <v>389</v>
      </c>
      <c r="U195" s="12" t="s">
        <v>291</v>
      </c>
    </row>
    <row r="196" spans="1:21" ht="24">
      <c r="A196" s="13" t="s">
        <v>8</v>
      </c>
      <c r="B196" s="14" t="s">
        <v>190</v>
      </c>
      <c r="C196" s="56" t="s">
        <v>199</v>
      </c>
      <c r="D196" s="60" t="s">
        <v>9</v>
      </c>
      <c r="E196" s="13" t="s">
        <v>8</v>
      </c>
      <c r="F196" s="14" t="s">
        <v>190</v>
      </c>
      <c r="G196" s="87">
        <v>22</v>
      </c>
      <c r="H196" s="60">
        <v>10</v>
      </c>
      <c r="I196" s="51">
        <v>48</v>
      </c>
      <c r="J196" s="60">
        <f t="shared" si="54"/>
        <v>480</v>
      </c>
      <c r="K196" s="88">
        <v>2020</v>
      </c>
      <c r="L196" s="89">
        <v>43831</v>
      </c>
      <c r="M196" s="32">
        <v>44196</v>
      </c>
      <c r="N196" s="18">
        <f t="shared" si="55"/>
        <v>10560</v>
      </c>
      <c r="O196" s="20"/>
      <c r="P196" s="20"/>
      <c r="Q196" s="63"/>
      <c r="R196" s="20"/>
      <c r="S196" s="86">
        <f t="shared" si="56"/>
        <v>10560</v>
      </c>
      <c r="T196" s="54" t="s">
        <v>389</v>
      </c>
      <c r="U196" s="12" t="s">
        <v>291</v>
      </c>
    </row>
    <row r="197" spans="1:21" ht="24">
      <c r="A197" s="13" t="s">
        <v>8</v>
      </c>
      <c r="B197" s="14" t="s">
        <v>190</v>
      </c>
      <c r="C197" s="56" t="s">
        <v>200</v>
      </c>
      <c r="D197" s="60" t="s">
        <v>9</v>
      </c>
      <c r="E197" s="13" t="s">
        <v>8</v>
      </c>
      <c r="F197" s="14" t="s">
        <v>190</v>
      </c>
      <c r="G197" s="87">
        <v>22</v>
      </c>
      <c r="H197" s="60">
        <v>10</v>
      </c>
      <c r="I197" s="51">
        <v>48</v>
      </c>
      <c r="J197" s="60">
        <f t="shared" si="54"/>
        <v>480</v>
      </c>
      <c r="K197" s="88">
        <v>2020</v>
      </c>
      <c r="L197" s="89">
        <v>43831</v>
      </c>
      <c r="M197" s="32">
        <v>44196</v>
      </c>
      <c r="N197" s="18">
        <f t="shared" si="55"/>
        <v>10560</v>
      </c>
      <c r="O197" s="20"/>
      <c r="P197" s="20"/>
      <c r="Q197" s="63"/>
      <c r="R197" s="20"/>
      <c r="S197" s="86">
        <f t="shared" si="56"/>
        <v>10560</v>
      </c>
      <c r="T197" s="54" t="s">
        <v>389</v>
      </c>
      <c r="U197" s="12" t="s">
        <v>291</v>
      </c>
    </row>
    <row r="198" spans="1:21" ht="24">
      <c r="A198" s="13" t="s">
        <v>8</v>
      </c>
      <c r="B198" s="14" t="s">
        <v>190</v>
      </c>
      <c r="C198" s="102" t="s">
        <v>201</v>
      </c>
      <c r="D198" s="14" t="s">
        <v>9</v>
      </c>
      <c r="E198" s="13" t="s">
        <v>8</v>
      </c>
      <c r="F198" s="14" t="s">
        <v>190</v>
      </c>
      <c r="G198" s="84">
        <v>22</v>
      </c>
      <c r="H198" s="14">
        <v>2</v>
      </c>
      <c r="I198" s="51">
        <v>48</v>
      </c>
      <c r="J198" s="51">
        <f t="shared" si="54"/>
        <v>96</v>
      </c>
      <c r="K198" s="88">
        <v>2020</v>
      </c>
      <c r="L198" s="89">
        <v>43831</v>
      </c>
      <c r="M198" s="32">
        <v>44196</v>
      </c>
      <c r="N198" s="18">
        <f t="shared" si="55"/>
        <v>2112</v>
      </c>
      <c r="O198" s="20"/>
      <c r="P198" s="20"/>
      <c r="Q198" s="63"/>
      <c r="R198" s="20"/>
      <c r="S198" s="86">
        <f t="shared" si="56"/>
        <v>2112</v>
      </c>
      <c r="T198" s="54" t="s">
        <v>389</v>
      </c>
      <c r="U198" s="12" t="s">
        <v>291</v>
      </c>
    </row>
    <row r="199" spans="1:21" ht="24">
      <c r="A199" s="13" t="s">
        <v>8</v>
      </c>
      <c r="B199" s="14" t="s">
        <v>190</v>
      </c>
      <c r="C199" s="102" t="s">
        <v>202</v>
      </c>
      <c r="D199" s="14" t="s">
        <v>9</v>
      </c>
      <c r="E199" s="13" t="s">
        <v>8</v>
      </c>
      <c r="F199" s="14" t="s">
        <v>190</v>
      </c>
      <c r="G199" s="84">
        <v>22</v>
      </c>
      <c r="H199" s="14">
        <v>2</v>
      </c>
      <c r="I199" s="51">
        <v>48</v>
      </c>
      <c r="J199" s="51">
        <f t="shared" si="54"/>
        <v>96</v>
      </c>
      <c r="K199" s="88">
        <v>2020</v>
      </c>
      <c r="L199" s="89">
        <v>43831</v>
      </c>
      <c r="M199" s="32">
        <v>44196</v>
      </c>
      <c r="N199" s="18">
        <f t="shared" si="55"/>
        <v>2112</v>
      </c>
      <c r="O199" s="20"/>
      <c r="P199" s="20"/>
      <c r="Q199" s="63"/>
      <c r="R199" s="20"/>
      <c r="S199" s="86">
        <f t="shared" si="56"/>
        <v>2112</v>
      </c>
      <c r="T199" s="54" t="s">
        <v>389</v>
      </c>
      <c r="U199" s="12" t="s">
        <v>291</v>
      </c>
    </row>
    <row r="200" spans="1:21" ht="24">
      <c r="A200" s="13" t="s">
        <v>8</v>
      </c>
      <c r="B200" s="14" t="s">
        <v>190</v>
      </c>
      <c r="C200" s="13" t="s">
        <v>91</v>
      </c>
      <c r="D200" s="14" t="s">
        <v>9</v>
      </c>
      <c r="E200" s="13" t="s">
        <v>8</v>
      </c>
      <c r="F200" s="14" t="s">
        <v>190</v>
      </c>
      <c r="G200" s="84">
        <v>22</v>
      </c>
      <c r="H200" s="14">
        <v>2</v>
      </c>
      <c r="I200" s="51">
        <v>48</v>
      </c>
      <c r="J200" s="51">
        <f t="shared" si="54"/>
        <v>96</v>
      </c>
      <c r="K200" s="88">
        <v>2020</v>
      </c>
      <c r="L200" s="89">
        <v>43831</v>
      </c>
      <c r="M200" s="32">
        <v>44196</v>
      </c>
      <c r="N200" s="18">
        <f t="shared" si="55"/>
        <v>2112</v>
      </c>
      <c r="O200" s="20"/>
      <c r="P200" s="20"/>
      <c r="Q200" s="63"/>
      <c r="R200" s="20"/>
      <c r="S200" s="86">
        <f t="shared" si="56"/>
        <v>2112</v>
      </c>
      <c r="T200" s="54" t="s">
        <v>389</v>
      </c>
      <c r="U200" s="12" t="s">
        <v>291</v>
      </c>
    </row>
    <row r="201" spans="1:21" ht="24">
      <c r="A201" s="13" t="s">
        <v>8</v>
      </c>
      <c r="B201" s="14" t="s">
        <v>190</v>
      </c>
      <c r="C201" s="13" t="s">
        <v>203</v>
      </c>
      <c r="D201" s="14" t="s">
        <v>9</v>
      </c>
      <c r="E201" s="13" t="s">
        <v>8</v>
      </c>
      <c r="F201" s="14" t="s">
        <v>190</v>
      </c>
      <c r="G201" s="84">
        <v>22</v>
      </c>
      <c r="H201" s="14">
        <v>2</v>
      </c>
      <c r="I201" s="51">
        <v>48</v>
      </c>
      <c r="J201" s="51">
        <f t="shared" si="54"/>
        <v>96</v>
      </c>
      <c r="K201" s="88">
        <v>2020</v>
      </c>
      <c r="L201" s="89">
        <v>43831</v>
      </c>
      <c r="M201" s="32">
        <v>44196</v>
      </c>
      <c r="N201" s="18">
        <f t="shared" si="55"/>
        <v>2112</v>
      </c>
      <c r="O201" s="20"/>
      <c r="P201" s="20"/>
      <c r="Q201" s="63"/>
      <c r="R201" s="20"/>
      <c r="S201" s="86">
        <f t="shared" si="56"/>
        <v>2112</v>
      </c>
      <c r="T201" s="54" t="s">
        <v>389</v>
      </c>
      <c r="U201" s="12" t="s">
        <v>291</v>
      </c>
    </row>
    <row r="202" spans="1:21" ht="24">
      <c r="A202" s="13" t="s">
        <v>8</v>
      </c>
      <c r="B202" s="14" t="s">
        <v>190</v>
      </c>
      <c r="C202" s="13" t="s">
        <v>204</v>
      </c>
      <c r="D202" s="14" t="s">
        <v>9</v>
      </c>
      <c r="E202" s="13" t="s">
        <v>8</v>
      </c>
      <c r="F202" s="14" t="s">
        <v>190</v>
      </c>
      <c r="G202" s="84">
        <v>22</v>
      </c>
      <c r="H202" s="14">
        <v>2</v>
      </c>
      <c r="I202" s="51">
        <v>48</v>
      </c>
      <c r="J202" s="51">
        <f t="shared" si="54"/>
        <v>96</v>
      </c>
      <c r="K202" s="88">
        <v>2020</v>
      </c>
      <c r="L202" s="89">
        <v>43831</v>
      </c>
      <c r="M202" s="32">
        <v>44196</v>
      </c>
      <c r="N202" s="18">
        <f t="shared" si="55"/>
        <v>2112</v>
      </c>
      <c r="O202" s="20"/>
      <c r="P202" s="20"/>
      <c r="Q202" s="63"/>
      <c r="R202" s="20"/>
      <c r="S202" s="86">
        <f t="shared" si="56"/>
        <v>2112</v>
      </c>
      <c r="T202" s="54" t="s">
        <v>389</v>
      </c>
      <c r="U202" s="12" t="s">
        <v>291</v>
      </c>
    </row>
    <row r="203" spans="1:21" ht="24">
      <c r="A203" s="13" t="s">
        <v>8</v>
      </c>
      <c r="B203" s="14" t="s">
        <v>190</v>
      </c>
      <c r="C203" s="13" t="s">
        <v>205</v>
      </c>
      <c r="D203" s="14" t="s">
        <v>9</v>
      </c>
      <c r="E203" s="13" t="s">
        <v>8</v>
      </c>
      <c r="F203" s="14" t="s">
        <v>190</v>
      </c>
      <c r="G203" s="84">
        <v>22</v>
      </c>
      <c r="H203" s="14">
        <v>2</v>
      </c>
      <c r="I203" s="51">
        <v>48</v>
      </c>
      <c r="J203" s="51">
        <f t="shared" si="54"/>
        <v>96</v>
      </c>
      <c r="K203" s="88">
        <v>2020</v>
      </c>
      <c r="L203" s="89">
        <v>43831</v>
      </c>
      <c r="M203" s="32">
        <v>44196</v>
      </c>
      <c r="N203" s="18">
        <f t="shared" si="55"/>
        <v>2112</v>
      </c>
      <c r="O203" s="20"/>
      <c r="P203" s="20"/>
      <c r="Q203" s="63"/>
      <c r="R203" s="20"/>
      <c r="S203" s="86">
        <f t="shared" si="56"/>
        <v>2112</v>
      </c>
      <c r="T203" s="54" t="s">
        <v>389</v>
      </c>
      <c r="U203" s="12" t="s">
        <v>291</v>
      </c>
    </row>
    <row r="204" spans="1:21" ht="24">
      <c r="A204" s="13" t="s">
        <v>8</v>
      </c>
      <c r="B204" s="14" t="s">
        <v>190</v>
      </c>
      <c r="C204" s="13" t="s">
        <v>206</v>
      </c>
      <c r="D204" s="14" t="s">
        <v>9</v>
      </c>
      <c r="E204" s="13" t="s">
        <v>8</v>
      </c>
      <c r="F204" s="14" t="s">
        <v>190</v>
      </c>
      <c r="G204" s="84">
        <v>22</v>
      </c>
      <c r="H204" s="14">
        <v>2</v>
      </c>
      <c r="I204" s="51">
        <v>48</v>
      </c>
      <c r="J204" s="51">
        <f t="shared" si="54"/>
        <v>96</v>
      </c>
      <c r="K204" s="88">
        <v>2020</v>
      </c>
      <c r="L204" s="89">
        <v>43831</v>
      </c>
      <c r="M204" s="32">
        <v>44196</v>
      </c>
      <c r="N204" s="18">
        <f t="shared" si="55"/>
        <v>2112</v>
      </c>
      <c r="O204" s="20"/>
      <c r="P204" s="20"/>
      <c r="Q204" s="63"/>
      <c r="R204" s="20"/>
      <c r="S204" s="86">
        <f t="shared" si="56"/>
        <v>2112</v>
      </c>
      <c r="T204" s="54" t="s">
        <v>389</v>
      </c>
      <c r="U204" s="12" t="s">
        <v>291</v>
      </c>
    </row>
    <row r="205" spans="1:21" ht="24">
      <c r="A205" s="13" t="s">
        <v>8</v>
      </c>
      <c r="B205" s="14" t="s">
        <v>190</v>
      </c>
      <c r="C205" s="13" t="s">
        <v>207</v>
      </c>
      <c r="D205" s="14" t="s">
        <v>9</v>
      </c>
      <c r="E205" s="13" t="s">
        <v>8</v>
      </c>
      <c r="F205" s="14" t="s">
        <v>190</v>
      </c>
      <c r="G205" s="84">
        <v>22</v>
      </c>
      <c r="H205" s="14">
        <v>2</v>
      </c>
      <c r="I205" s="51">
        <v>48</v>
      </c>
      <c r="J205" s="51">
        <f t="shared" si="54"/>
        <v>96</v>
      </c>
      <c r="K205" s="88">
        <v>2020</v>
      </c>
      <c r="L205" s="89">
        <v>43831</v>
      </c>
      <c r="M205" s="32">
        <v>44196</v>
      </c>
      <c r="N205" s="18">
        <f t="shared" si="55"/>
        <v>2112</v>
      </c>
      <c r="O205" s="20"/>
      <c r="P205" s="20"/>
      <c r="Q205" s="63"/>
      <c r="R205" s="20"/>
      <c r="S205" s="86">
        <f t="shared" si="56"/>
        <v>2112</v>
      </c>
      <c r="T205" s="54" t="s">
        <v>389</v>
      </c>
      <c r="U205" s="12" t="s">
        <v>291</v>
      </c>
    </row>
    <row r="206" spans="1:21" ht="24">
      <c r="A206" s="13" t="s">
        <v>8</v>
      </c>
      <c r="B206" s="14" t="s">
        <v>190</v>
      </c>
      <c r="C206" s="13" t="s">
        <v>208</v>
      </c>
      <c r="D206" s="14" t="s">
        <v>9</v>
      </c>
      <c r="E206" s="13" t="s">
        <v>8</v>
      </c>
      <c r="F206" s="14" t="s">
        <v>190</v>
      </c>
      <c r="G206" s="84">
        <v>22</v>
      </c>
      <c r="H206" s="14">
        <v>4</v>
      </c>
      <c r="I206" s="51">
        <v>48</v>
      </c>
      <c r="J206" s="51">
        <f t="shared" si="54"/>
        <v>192</v>
      </c>
      <c r="K206" s="88">
        <v>2020</v>
      </c>
      <c r="L206" s="89">
        <v>43831</v>
      </c>
      <c r="M206" s="32">
        <v>44196</v>
      </c>
      <c r="N206" s="18">
        <f t="shared" si="55"/>
        <v>4224</v>
      </c>
      <c r="O206" s="20"/>
      <c r="P206" s="20"/>
      <c r="Q206" s="63"/>
      <c r="R206" s="20"/>
      <c r="S206" s="86">
        <f t="shared" si="56"/>
        <v>4224</v>
      </c>
      <c r="T206" s="54" t="s">
        <v>389</v>
      </c>
      <c r="U206" s="12" t="s">
        <v>291</v>
      </c>
    </row>
    <row r="207" spans="1:21" ht="24">
      <c r="A207" s="13" t="s">
        <v>8</v>
      </c>
      <c r="B207" s="14" t="s">
        <v>190</v>
      </c>
      <c r="C207" s="13" t="s">
        <v>209</v>
      </c>
      <c r="D207" s="14" t="s">
        <v>9</v>
      </c>
      <c r="E207" s="13" t="s">
        <v>8</v>
      </c>
      <c r="F207" s="14" t="s">
        <v>190</v>
      </c>
      <c r="G207" s="84">
        <v>22</v>
      </c>
      <c r="H207" s="14">
        <v>2</v>
      </c>
      <c r="I207" s="51">
        <v>48</v>
      </c>
      <c r="J207" s="51">
        <f t="shared" si="54"/>
        <v>96</v>
      </c>
      <c r="K207" s="88">
        <v>2020</v>
      </c>
      <c r="L207" s="89">
        <v>43831</v>
      </c>
      <c r="M207" s="32">
        <v>44196</v>
      </c>
      <c r="N207" s="18">
        <f t="shared" si="55"/>
        <v>2112</v>
      </c>
      <c r="O207" s="20"/>
      <c r="P207" s="20"/>
      <c r="Q207" s="63"/>
      <c r="R207" s="20"/>
      <c r="S207" s="86">
        <f t="shared" si="56"/>
        <v>2112</v>
      </c>
      <c r="T207" s="54" t="s">
        <v>389</v>
      </c>
      <c r="U207" s="12" t="s">
        <v>291</v>
      </c>
    </row>
    <row r="208" spans="1:21" ht="24">
      <c r="A208" s="13" t="s">
        <v>8</v>
      </c>
      <c r="B208" s="14" t="s">
        <v>190</v>
      </c>
      <c r="C208" s="13" t="s">
        <v>210</v>
      </c>
      <c r="D208" s="14" t="s">
        <v>9</v>
      </c>
      <c r="E208" s="13" t="s">
        <v>8</v>
      </c>
      <c r="F208" s="14" t="s">
        <v>190</v>
      </c>
      <c r="G208" s="84">
        <v>22</v>
      </c>
      <c r="H208" s="14">
        <v>2</v>
      </c>
      <c r="I208" s="51">
        <v>48</v>
      </c>
      <c r="J208" s="51">
        <f t="shared" si="54"/>
        <v>96</v>
      </c>
      <c r="K208" s="88">
        <v>2020</v>
      </c>
      <c r="L208" s="89">
        <v>43831</v>
      </c>
      <c r="M208" s="32">
        <v>44196</v>
      </c>
      <c r="N208" s="18">
        <f t="shared" si="55"/>
        <v>2112</v>
      </c>
      <c r="O208" s="20"/>
      <c r="P208" s="20"/>
      <c r="Q208" s="63"/>
      <c r="R208" s="20"/>
      <c r="S208" s="86">
        <f t="shared" si="56"/>
        <v>2112</v>
      </c>
      <c r="T208" s="54" t="s">
        <v>389</v>
      </c>
      <c r="U208" s="12" t="s">
        <v>291</v>
      </c>
    </row>
    <row r="209" spans="1:21" ht="24">
      <c r="A209" s="13" t="s">
        <v>8</v>
      </c>
      <c r="B209" s="14" t="s">
        <v>190</v>
      </c>
      <c r="C209" s="13" t="s">
        <v>211</v>
      </c>
      <c r="D209" s="14" t="s">
        <v>9</v>
      </c>
      <c r="E209" s="13" t="s">
        <v>8</v>
      </c>
      <c r="F209" s="14" t="s">
        <v>190</v>
      </c>
      <c r="G209" s="84">
        <v>22</v>
      </c>
      <c r="H209" s="14">
        <v>2</v>
      </c>
      <c r="I209" s="51">
        <v>48</v>
      </c>
      <c r="J209" s="51">
        <f t="shared" si="54"/>
        <v>96</v>
      </c>
      <c r="K209" s="88">
        <v>2020</v>
      </c>
      <c r="L209" s="89">
        <v>43831</v>
      </c>
      <c r="M209" s="32">
        <v>44196</v>
      </c>
      <c r="N209" s="18">
        <f t="shared" si="55"/>
        <v>2112</v>
      </c>
      <c r="O209" s="20"/>
      <c r="P209" s="20"/>
      <c r="Q209" s="63"/>
      <c r="R209" s="20"/>
      <c r="S209" s="86">
        <f t="shared" si="56"/>
        <v>2112</v>
      </c>
      <c r="T209" s="54" t="s">
        <v>389</v>
      </c>
      <c r="U209" s="12" t="s">
        <v>291</v>
      </c>
    </row>
    <row r="210" spans="1:21" ht="24">
      <c r="A210" s="13" t="s">
        <v>8</v>
      </c>
      <c r="B210" s="14" t="s">
        <v>190</v>
      </c>
      <c r="C210" s="13" t="s">
        <v>212</v>
      </c>
      <c r="D210" s="14" t="s">
        <v>9</v>
      </c>
      <c r="E210" s="13" t="s">
        <v>8</v>
      </c>
      <c r="F210" s="14" t="s">
        <v>190</v>
      </c>
      <c r="G210" s="84">
        <v>22</v>
      </c>
      <c r="H210" s="14">
        <v>4</v>
      </c>
      <c r="I210" s="51">
        <v>48</v>
      </c>
      <c r="J210" s="51">
        <f t="shared" si="54"/>
        <v>192</v>
      </c>
      <c r="K210" s="88">
        <v>2020</v>
      </c>
      <c r="L210" s="89">
        <v>43831</v>
      </c>
      <c r="M210" s="32">
        <v>44196</v>
      </c>
      <c r="N210" s="18">
        <f t="shared" si="55"/>
        <v>4224</v>
      </c>
      <c r="O210" s="20"/>
      <c r="P210" s="20"/>
      <c r="Q210" s="63"/>
      <c r="R210" s="20"/>
      <c r="S210" s="86">
        <f t="shared" si="56"/>
        <v>4224</v>
      </c>
      <c r="T210" s="54" t="s">
        <v>389</v>
      </c>
      <c r="U210" s="12" t="s">
        <v>291</v>
      </c>
    </row>
    <row r="211" spans="1:21" ht="24">
      <c r="A211" s="13" t="s">
        <v>8</v>
      </c>
      <c r="B211" s="14" t="s">
        <v>190</v>
      </c>
      <c r="C211" s="13" t="s">
        <v>213</v>
      </c>
      <c r="D211" s="14" t="s">
        <v>9</v>
      </c>
      <c r="E211" s="13" t="s">
        <v>8</v>
      </c>
      <c r="F211" s="14" t="s">
        <v>190</v>
      </c>
      <c r="G211" s="84">
        <v>22</v>
      </c>
      <c r="H211" s="14">
        <v>2</v>
      </c>
      <c r="I211" s="51">
        <v>48</v>
      </c>
      <c r="J211" s="51">
        <f t="shared" si="54"/>
        <v>96</v>
      </c>
      <c r="K211" s="88">
        <v>2020</v>
      </c>
      <c r="L211" s="89">
        <v>43831</v>
      </c>
      <c r="M211" s="32">
        <v>44196</v>
      </c>
      <c r="N211" s="18">
        <f t="shared" si="55"/>
        <v>2112</v>
      </c>
      <c r="O211" s="20"/>
      <c r="P211" s="20"/>
      <c r="Q211" s="63"/>
      <c r="R211" s="20"/>
      <c r="S211" s="86">
        <f t="shared" si="56"/>
        <v>2112</v>
      </c>
      <c r="T211" s="54" t="s">
        <v>389</v>
      </c>
      <c r="U211" s="12" t="s">
        <v>291</v>
      </c>
    </row>
    <row r="212" spans="1:21" ht="24">
      <c r="A212" s="13" t="s">
        <v>8</v>
      </c>
      <c r="B212" s="14" t="s">
        <v>190</v>
      </c>
      <c r="C212" s="13" t="s">
        <v>214</v>
      </c>
      <c r="D212" s="14" t="s">
        <v>9</v>
      </c>
      <c r="E212" s="13" t="s">
        <v>8</v>
      </c>
      <c r="F212" s="14" t="s">
        <v>190</v>
      </c>
      <c r="G212" s="84">
        <v>22</v>
      </c>
      <c r="H212" s="14">
        <v>2</v>
      </c>
      <c r="I212" s="51">
        <v>48</v>
      </c>
      <c r="J212" s="51">
        <f t="shared" si="54"/>
        <v>96</v>
      </c>
      <c r="K212" s="88">
        <v>2020</v>
      </c>
      <c r="L212" s="89">
        <v>43831</v>
      </c>
      <c r="M212" s="32">
        <v>44196</v>
      </c>
      <c r="N212" s="18">
        <f t="shared" si="55"/>
        <v>2112</v>
      </c>
      <c r="O212" s="20"/>
      <c r="P212" s="20"/>
      <c r="Q212" s="63"/>
      <c r="R212" s="20"/>
      <c r="S212" s="86">
        <f t="shared" si="56"/>
        <v>2112</v>
      </c>
      <c r="T212" s="54" t="s">
        <v>389</v>
      </c>
      <c r="U212" s="12" t="s">
        <v>291</v>
      </c>
    </row>
    <row r="213" spans="1:21" ht="24">
      <c r="A213" s="13" t="s">
        <v>8</v>
      </c>
      <c r="B213" s="14" t="s">
        <v>190</v>
      </c>
      <c r="C213" s="13" t="s">
        <v>215</v>
      </c>
      <c r="D213" s="14" t="s">
        <v>9</v>
      </c>
      <c r="E213" s="13" t="s">
        <v>8</v>
      </c>
      <c r="F213" s="14" t="s">
        <v>190</v>
      </c>
      <c r="G213" s="84">
        <v>22</v>
      </c>
      <c r="H213" s="14">
        <v>2</v>
      </c>
      <c r="I213" s="51">
        <v>48</v>
      </c>
      <c r="J213" s="51">
        <f t="shared" si="54"/>
        <v>96</v>
      </c>
      <c r="K213" s="88">
        <v>2020</v>
      </c>
      <c r="L213" s="89">
        <v>43831</v>
      </c>
      <c r="M213" s="32">
        <v>44196</v>
      </c>
      <c r="N213" s="18">
        <f t="shared" si="55"/>
        <v>2112</v>
      </c>
      <c r="O213" s="20"/>
      <c r="P213" s="20"/>
      <c r="Q213" s="63"/>
      <c r="R213" s="20"/>
      <c r="S213" s="86">
        <f t="shared" si="56"/>
        <v>2112</v>
      </c>
      <c r="T213" s="54" t="s">
        <v>389</v>
      </c>
      <c r="U213" s="12" t="s">
        <v>291</v>
      </c>
    </row>
    <row r="214" spans="1:21" ht="24">
      <c r="A214" s="13" t="s">
        <v>8</v>
      </c>
      <c r="B214" s="14" t="s">
        <v>190</v>
      </c>
      <c r="C214" s="13" t="s">
        <v>216</v>
      </c>
      <c r="D214" s="14" t="s">
        <v>9</v>
      </c>
      <c r="E214" s="13" t="s">
        <v>8</v>
      </c>
      <c r="F214" s="14" t="s">
        <v>190</v>
      </c>
      <c r="G214" s="84">
        <v>22</v>
      </c>
      <c r="H214" s="14">
        <v>2</v>
      </c>
      <c r="I214" s="51">
        <v>48</v>
      </c>
      <c r="J214" s="51">
        <f t="shared" si="54"/>
        <v>96</v>
      </c>
      <c r="K214" s="88">
        <v>2020</v>
      </c>
      <c r="L214" s="89">
        <v>43831</v>
      </c>
      <c r="M214" s="32">
        <v>44196</v>
      </c>
      <c r="N214" s="18">
        <f t="shared" si="55"/>
        <v>2112</v>
      </c>
      <c r="O214" s="20"/>
      <c r="P214" s="20"/>
      <c r="Q214" s="63"/>
      <c r="R214" s="20"/>
      <c r="S214" s="86">
        <f t="shared" si="56"/>
        <v>2112</v>
      </c>
      <c r="T214" s="54" t="s">
        <v>389</v>
      </c>
      <c r="U214" s="12" t="s">
        <v>291</v>
      </c>
    </row>
    <row r="215" spans="1:21" ht="24">
      <c r="A215" s="13" t="s">
        <v>8</v>
      </c>
      <c r="B215" s="14" t="s">
        <v>190</v>
      </c>
      <c r="C215" s="13" t="s">
        <v>217</v>
      </c>
      <c r="D215" s="14" t="s">
        <v>9</v>
      </c>
      <c r="E215" s="13" t="s">
        <v>8</v>
      </c>
      <c r="F215" s="14" t="s">
        <v>190</v>
      </c>
      <c r="G215" s="84">
        <v>22</v>
      </c>
      <c r="H215" s="14">
        <v>2</v>
      </c>
      <c r="I215" s="51">
        <v>48</v>
      </c>
      <c r="J215" s="51">
        <f>H215*I215</f>
        <v>96</v>
      </c>
      <c r="K215" s="88">
        <v>2020</v>
      </c>
      <c r="L215" s="89">
        <v>43831</v>
      </c>
      <c r="M215" s="32">
        <v>44196</v>
      </c>
      <c r="N215" s="18">
        <f>(G215*H215*I215)</f>
        <v>2112</v>
      </c>
      <c r="O215" s="20"/>
      <c r="P215" s="20"/>
      <c r="Q215" s="63"/>
      <c r="R215" s="20"/>
      <c r="S215" s="86">
        <f>SUM(N215:P215)</f>
        <v>2112</v>
      </c>
      <c r="T215" s="54" t="s">
        <v>389</v>
      </c>
      <c r="U215" s="12" t="s">
        <v>291</v>
      </c>
    </row>
    <row r="216" spans="1:21" ht="24">
      <c r="A216" s="13" t="s">
        <v>8</v>
      </c>
      <c r="B216" s="14" t="s">
        <v>190</v>
      </c>
      <c r="C216" s="13" t="s">
        <v>218</v>
      </c>
      <c r="D216" s="14" t="s">
        <v>9</v>
      </c>
      <c r="E216" s="13" t="s">
        <v>8</v>
      </c>
      <c r="F216" s="14" t="s">
        <v>190</v>
      </c>
      <c r="G216" s="84">
        <v>22</v>
      </c>
      <c r="H216" s="14">
        <v>2</v>
      </c>
      <c r="I216" s="51">
        <v>48</v>
      </c>
      <c r="J216" s="51">
        <f t="shared" si="54"/>
        <v>96</v>
      </c>
      <c r="K216" s="88">
        <v>2020</v>
      </c>
      <c r="L216" s="89">
        <v>43831</v>
      </c>
      <c r="M216" s="32">
        <v>44196</v>
      </c>
      <c r="N216" s="18">
        <f t="shared" ref="N216:N240" si="57">(G216*H216*I216)</f>
        <v>2112</v>
      </c>
      <c r="O216" s="20"/>
      <c r="P216" s="20"/>
      <c r="Q216" s="63"/>
      <c r="R216" s="20"/>
      <c r="S216" s="86">
        <f t="shared" ref="S216:S249" si="58">SUM(N216:P216)</f>
        <v>2112</v>
      </c>
      <c r="T216" s="54" t="s">
        <v>389</v>
      </c>
      <c r="U216" s="12" t="s">
        <v>291</v>
      </c>
    </row>
    <row r="217" spans="1:21" ht="24">
      <c r="A217" s="13" t="s">
        <v>8</v>
      </c>
      <c r="B217" s="14" t="s">
        <v>190</v>
      </c>
      <c r="C217" s="13" t="s">
        <v>219</v>
      </c>
      <c r="D217" s="14" t="s">
        <v>9</v>
      </c>
      <c r="E217" s="13" t="s">
        <v>8</v>
      </c>
      <c r="F217" s="14" t="s">
        <v>190</v>
      </c>
      <c r="G217" s="84">
        <v>22</v>
      </c>
      <c r="H217" s="14">
        <v>2</v>
      </c>
      <c r="I217" s="51">
        <v>48</v>
      </c>
      <c r="J217" s="51">
        <f t="shared" si="54"/>
        <v>96</v>
      </c>
      <c r="K217" s="88">
        <v>2020</v>
      </c>
      <c r="L217" s="89">
        <v>43831</v>
      </c>
      <c r="M217" s="32">
        <v>44196</v>
      </c>
      <c r="N217" s="18">
        <f t="shared" si="57"/>
        <v>2112</v>
      </c>
      <c r="O217" s="20"/>
      <c r="P217" s="20"/>
      <c r="Q217" s="63"/>
      <c r="R217" s="20"/>
      <c r="S217" s="86">
        <f t="shared" si="58"/>
        <v>2112</v>
      </c>
      <c r="T217" s="54" t="s">
        <v>389</v>
      </c>
      <c r="U217" s="12" t="s">
        <v>291</v>
      </c>
    </row>
    <row r="218" spans="1:21" ht="24">
      <c r="A218" s="13" t="s">
        <v>8</v>
      </c>
      <c r="B218" s="14" t="s">
        <v>190</v>
      </c>
      <c r="C218" s="13" t="s">
        <v>220</v>
      </c>
      <c r="D218" s="14" t="s">
        <v>9</v>
      </c>
      <c r="E218" s="13" t="s">
        <v>8</v>
      </c>
      <c r="F218" s="14" t="s">
        <v>190</v>
      </c>
      <c r="G218" s="84">
        <v>22</v>
      </c>
      <c r="H218" s="14">
        <v>2</v>
      </c>
      <c r="I218" s="51">
        <v>48</v>
      </c>
      <c r="J218" s="51">
        <f t="shared" si="54"/>
        <v>96</v>
      </c>
      <c r="K218" s="88">
        <v>2020</v>
      </c>
      <c r="L218" s="89">
        <v>43831</v>
      </c>
      <c r="M218" s="32">
        <v>44196</v>
      </c>
      <c r="N218" s="18">
        <f t="shared" si="57"/>
        <v>2112</v>
      </c>
      <c r="O218" s="20"/>
      <c r="P218" s="20"/>
      <c r="Q218" s="63"/>
      <c r="R218" s="20"/>
      <c r="S218" s="86">
        <f t="shared" si="58"/>
        <v>2112</v>
      </c>
      <c r="T218" s="54" t="s">
        <v>389</v>
      </c>
      <c r="U218" s="12" t="s">
        <v>291</v>
      </c>
    </row>
    <row r="219" spans="1:21" ht="24">
      <c r="A219" s="13" t="s">
        <v>8</v>
      </c>
      <c r="B219" s="14" t="s">
        <v>190</v>
      </c>
      <c r="C219" s="13" t="s">
        <v>221</v>
      </c>
      <c r="D219" s="14" t="s">
        <v>9</v>
      </c>
      <c r="E219" s="13" t="s">
        <v>8</v>
      </c>
      <c r="F219" s="14" t="s">
        <v>190</v>
      </c>
      <c r="G219" s="84">
        <v>22</v>
      </c>
      <c r="H219" s="14">
        <v>2</v>
      </c>
      <c r="I219" s="51">
        <v>48</v>
      </c>
      <c r="J219" s="51">
        <f t="shared" si="54"/>
        <v>96</v>
      </c>
      <c r="K219" s="88">
        <v>2020</v>
      </c>
      <c r="L219" s="89">
        <v>43831</v>
      </c>
      <c r="M219" s="32">
        <v>44196</v>
      </c>
      <c r="N219" s="18">
        <f t="shared" si="57"/>
        <v>2112</v>
      </c>
      <c r="O219" s="20"/>
      <c r="P219" s="20"/>
      <c r="Q219" s="63"/>
      <c r="R219" s="20"/>
      <c r="S219" s="86">
        <f t="shared" si="58"/>
        <v>2112</v>
      </c>
      <c r="T219" s="54" t="s">
        <v>389</v>
      </c>
      <c r="U219" s="12" t="s">
        <v>291</v>
      </c>
    </row>
    <row r="220" spans="1:21" ht="24">
      <c r="A220" s="13" t="s">
        <v>8</v>
      </c>
      <c r="B220" s="14" t="s">
        <v>190</v>
      </c>
      <c r="C220" s="13" t="s">
        <v>222</v>
      </c>
      <c r="D220" s="14" t="s">
        <v>9</v>
      </c>
      <c r="E220" s="13" t="s">
        <v>8</v>
      </c>
      <c r="F220" s="14" t="s">
        <v>190</v>
      </c>
      <c r="G220" s="84">
        <v>22</v>
      </c>
      <c r="H220" s="14">
        <v>2</v>
      </c>
      <c r="I220" s="51">
        <v>48</v>
      </c>
      <c r="J220" s="51">
        <f t="shared" si="54"/>
        <v>96</v>
      </c>
      <c r="K220" s="88">
        <v>2020</v>
      </c>
      <c r="L220" s="89">
        <v>43831</v>
      </c>
      <c r="M220" s="32">
        <v>44196</v>
      </c>
      <c r="N220" s="18">
        <f t="shared" si="57"/>
        <v>2112</v>
      </c>
      <c r="O220" s="20"/>
      <c r="P220" s="20"/>
      <c r="Q220" s="63"/>
      <c r="R220" s="20"/>
      <c r="S220" s="86">
        <f t="shared" si="58"/>
        <v>2112</v>
      </c>
      <c r="T220" s="54" t="s">
        <v>389</v>
      </c>
      <c r="U220" s="12" t="s">
        <v>291</v>
      </c>
    </row>
    <row r="221" spans="1:21" ht="24">
      <c r="A221" s="13" t="s">
        <v>8</v>
      </c>
      <c r="B221" s="14" t="s">
        <v>190</v>
      </c>
      <c r="C221" s="13" t="s">
        <v>223</v>
      </c>
      <c r="D221" s="14" t="s">
        <v>9</v>
      </c>
      <c r="E221" s="13" t="s">
        <v>8</v>
      </c>
      <c r="F221" s="14" t="s">
        <v>190</v>
      </c>
      <c r="G221" s="84">
        <v>22</v>
      </c>
      <c r="H221" s="14">
        <v>2</v>
      </c>
      <c r="I221" s="51">
        <v>48</v>
      </c>
      <c r="J221" s="51">
        <f t="shared" si="54"/>
        <v>96</v>
      </c>
      <c r="K221" s="88">
        <v>2020</v>
      </c>
      <c r="L221" s="89">
        <v>43831</v>
      </c>
      <c r="M221" s="32">
        <v>44196</v>
      </c>
      <c r="N221" s="18">
        <f t="shared" si="57"/>
        <v>2112</v>
      </c>
      <c r="O221" s="20"/>
      <c r="P221" s="20"/>
      <c r="Q221" s="63"/>
      <c r="R221" s="20"/>
      <c r="S221" s="86">
        <f t="shared" si="58"/>
        <v>2112</v>
      </c>
      <c r="T221" s="54" t="s">
        <v>389</v>
      </c>
      <c r="U221" s="12" t="s">
        <v>291</v>
      </c>
    </row>
    <row r="222" spans="1:21" ht="24">
      <c r="A222" s="13" t="s">
        <v>8</v>
      </c>
      <c r="B222" s="14" t="s">
        <v>190</v>
      </c>
      <c r="C222" s="13" t="s">
        <v>224</v>
      </c>
      <c r="D222" s="14" t="s">
        <v>9</v>
      </c>
      <c r="E222" s="13" t="s">
        <v>8</v>
      </c>
      <c r="F222" s="14" t="s">
        <v>190</v>
      </c>
      <c r="G222" s="84">
        <v>22</v>
      </c>
      <c r="H222" s="14">
        <v>2</v>
      </c>
      <c r="I222" s="51">
        <v>48</v>
      </c>
      <c r="J222" s="51">
        <f t="shared" si="54"/>
        <v>96</v>
      </c>
      <c r="K222" s="88">
        <v>2020</v>
      </c>
      <c r="L222" s="89">
        <v>43831</v>
      </c>
      <c r="M222" s="32">
        <v>44196</v>
      </c>
      <c r="N222" s="18">
        <f t="shared" si="57"/>
        <v>2112</v>
      </c>
      <c r="O222" s="20"/>
      <c r="P222" s="20"/>
      <c r="Q222" s="63"/>
      <c r="R222" s="20"/>
      <c r="S222" s="86">
        <f t="shared" si="58"/>
        <v>2112</v>
      </c>
      <c r="T222" s="54" t="s">
        <v>389</v>
      </c>
      <c r="U222" s="12" t="s">
        <v>291</v>
      </c>
    </row>
    <row r="223" spans="1:21" ht="24">
      <c r="A223" s="13" t="s">
        <v>8</v>
      </c>
      <c r="B223" s="14" t="s">
        <v>190</v>
      </c>
      <c r="C223" s="13" t="s">
        <v>225</v>
      </c>
      <c r="D223" s="14" t="s">
        <v>9</v>
      </c>
      <c r="E223" s="13" t="s">
        <v>8</v>
      </c>
      <c r="F223" s="14" t="s">
        <v>190</v>
      </c>
      <c r="G223" s="84">
        <v>22</v>
      </c>
      <c r="H223" s="14">
        <v>2</v>
      </c>
      <c r="I223" s="51">
        <v>48</v>
      </c>
      <c r="J223" s="51">
        <f t="shared" si="54"/>
        <v>96</v>
      </c>
      <c r="K223" s="88">
        <v>2020</v>
      </c>
      <c r="L223" s="89">
        <v>43831</v>
      </c>
      <c r="M223" s="32">
        <v>44196</v>
      </c>
      <c r="N223" s="18">
        <f t="shared" si="57"/>
        <v>2112</v>
      </c>
      <c r="O223" s="20"/>
      <c r="P223" s="20"/>
      <c r="Q223" s="63"/>
      <c r="R223" s="20"/>
      <c r="S223" s="86">
        <f t="shared" si="58"/>
        <v>2112</v>
      </c>
      <c r="T223" s="54" t="s">
        <v>389</v>
      </c>
      <c r="U223" s="12" t="s">
        <v>291</v>
      </c>
    </row>
    <row r="224" spans="1:21" ht="24">
      <c r="A224" s="13" t="s">
        <v>8</v>
      </c>
      <c r="B224" s="14" t="s">
        <v>190</v>
      </c>
      <c r="C224" s="13" t="s">
        <v>226</v>
      </c>
      <c r="D224" s="14" t="s">
        <v>9</v>
      </c>
      <c r="E224" s="13" t="s">
        <v>8</v>
      </c>
      <c r="F224" s="14" t="s">
        <v>190</v>
      </c>
      <c r="G224" s="84">
        <v>22</v>
      </c>
      <c r="H224" s="14">
        <v>2</v>
      </c>
      <c r="I224" s="51">
        <v>48</v>
      </c>
      <c r="J224" s="51">
        <f t="shared" si="54"/>
        <v>96</v>
      </c>
      <c r="K224" s="88">
        <v>2020</v>
      </c>
      <c r="L224" s="89">
        <v>43831</v>
      </c>
      <c r="M224" s="32">
        <v>44196</v>
      </c>
      <c r="N224" s="18">
        <f t="shared" si="57"/>
        <v>2112</v>
      </c>
      <c r="O224" s="20"/>
      <c r="P224" s="20"/>
      <c r="Q224" s="63"/>
      <c r="R224" s="20"/>
      <c r="S224" s="86">
        <f t="shared" si="58"/>
        <v>2112</v>
      </c>
      <c r="T224" s="54" t="s">
        <v>389</v>
      </c>
      <c r="U224" s="12" t="s">
        <v>291</v>
      </c>
    </row>
    <row r="225" spans="1:21" ht="24">
      <c r="A225" s="13" t="s">
        <v>8</v>
      </c>
      <c r="B225" s="14" t="s">
        <v>190</v>
      </c>
      <c r="C225" s="13" t="s">
        <v>227</v>
      </c>
      <c r="D225" s="14" t="s">
        <v>9</v>
      </c>
      <c r="E225" s="13" t="s">
        <v>8</v>
      </c>
      <c r="F225" s="14" t="s">
        <v>190</v>
      </c>
      <c r="G225" s="84">
        <v>22</v>
      </c>
      <c r="H225" s="14">
        <v>4</v>
      </c>
      <c r="I225" s="51">
        <v>48</v>
      </c>
      <c r="J225" s="51">
        <f t="shared" si="54"/>
        <v>192</v>
      </c>
      <c r="K225" s="88">
        <v>2020</v>
      </c>
      <c r="L225" s="89">
        <v>43831</v>
      </c>
      <c r="M225" s="32">
        <v>44196</v>
      </c>
      <c r="N225" s="18">
        <f t="shared" si="57"/>
        <v>4224</v>
      </c>
      <c r="O225" s="20"/>
      <c r="P225" s="20"/>
      <c r="Q225" s="63"/>
      <c r="R225" s="20"/>
      <c r="S225" s="86">
        <f t="shared" si="58"/>
        <v>4224</v>
      </c>
      <c r="T225" s="54" t="s">
        <v>389</v>
      </c>
      <c r="U225" s="12" t="s">
        <v>291</v>
      </c>
    </row>
    <row r="226" spans="1:21" ht="24">
      <c r="A226" s="13" t="s">
        <v>8</v>
      </c>
      <c r="B226" s="14" t="s">
        <v>190</v>
      </c>
      <c r="C226" s="13" t="s">
        <v>228</v>
      </c>
      <c r="D226" s="39" t="s">
        <v>229</v>
      </c>
      <c r="E226" s="13" t="s">
        <v>8</v>
      </c>
      <c r="F226" s="14" t="s">
        <v>190</v>
      </c>
      <c r="G226" s="84">
        <v>18</v>
      </c>
      <c r="H226" s="14">
        <v>2</v>
      </c>
      <c r="I226" s="51">
        <v>48</v>
      </c>
      <c r="J226" s="51">
        <f t="shared" si="54"/>
        <v>96</v>
      </c>
      <c r="K226" s="88">
        <v>2020</v>
      </c>
      <c r="L226" s="89">
        <v>43831</v>
      </c>
      <c r="M226" s="32">
        <v>44196</v>
      </c>
      <c r="N226" s="18">
        <f t="shared" si="57"/>
        <v>1728</v>
      </c>
      <c r="O226" s="20"/>
      <c r="P226" s="47"/>
      <c r="Q226" s="20">
        <f>N226*4%</f>
        <v>69.12</v>
      </c>
      <c r="R226" s="83"/>
      <c r="S226" s="86">
        <f>SUM(N226:Q226)</f>
        <v>1797.12</v>
      </c>
      <c r="T226" s="54" t="s">
        <v>389</v>
      </c>
      <c r="U226" s="12" t="s">
        <v>291</v>
      </c>
    </row>
    <row r="227" spans="1:21" ht="24">
      <c r="A227" s="13" t="s">
        <v>8</v>
      </c>
      <c r="B227" s="14" t="s">
        <v>230</v>
      </c>
      <c r="C227" s="35" t="s">
        <v>231</v>
      </c>
      <c r="D227" s="14" t="s">
        <v>9</v>
      </c>
      <c r="E227" s="13" t="s">
        <v>8</v>
      </c>
      <c r="F227" s="14" t="s">
        <v>230</v>
      </c>
      <c r="G227" s="84">
        <v>30</v>
      </c>
      <c r="H227" s="14">
        <v>15</v>
      </c>
      <c r="I227" s="51">
        <v>48</v>
      </c>
      <c r="J227" s="51">
        <f t="shared" si="54"/>
        <v>720</v>
      </c>
      <c r="K227" s="88">
        <v>2020</v>
      </c>
      <c r="L227" s="89">
        <v>43831</v>
      </c>
      <c r="M227" s="32">
        <v>44196</v>
      </c>
      <c r="N227" s="18">
        <f t="shared" si="57"/>
        <v>21600</v>
      </c>
      <c r="O227" s="20"/>
      <c r="P227" s="20"/>
      <c r="Q227" s="63"/>
      <c r="R227" s="20"/>
      <c r="S227" s="86">
        <f t="shared" si="58"/>
        <v>21600</v>
      </c>
      <c r="T227" s="54" t="s">
        <v>389</v>
      </c>
      <c r="U227" s="12" t="s">
        <v>291</v>
      </c>
    </row>
    <row r="228" spans="1:21" ht="24">
      <c r="A228" s="13" t="s">
        <v>8</v>
      </c>
      <c r="B228" s="14" t="s">
        <v>230</v>
      </c>
      <c r="C228" s="35" t="s">
        <v>232</v>
      </c>
      <c r="D228" s="14" t="s">
        <v>9</v>
      </c>
      <c r="E228" s="13" t="s">
        <v>8</v>
      </c>
      <c r="F228" s="14" t="s">
        <v>230</v>
      </c>
      <c r="G228" s="84">
        <v>30</v>
      </c>
      <c r="H228" s="14">
        <v>15</v>
      </c>
      <c r="I228" s="51">
        <v>48</v>
      </c>
      <c r="J228" s="51">
        <f t="shared" si="54"/>
        <v>720</v>
      </c>
      <c r="K228" s="88">
        <v>2020</v>
      </c>
      <c r="L228" s="89">
        <v>43831</v>
      </c>
      <c r="M228" s="32">
        <v>44196</v>
      </c>
      <c r="N228" s="18">
        <f t="shared" si="57"/>
        <v>21600</v>
      </c>
      <c r="O228" s="20"/>
      <c r="P228" s="20"/>
      <c r="Q228" s="63"/>
      <c r="R228" s="20"/>
      <c r="S228" s="86">
        <f t="shared" si="58"/>
        <v>21600</v>
      </c>
      <c r="T228" s="54" t="s">
        <v>389</v>
      </c>
      <c r="U228" s="12" t="s">
        <v>291</v>
      </c>
    </row>
    <row r="229" spans="1:21" ht="24">
      <c r="A229" s="13" t="s">
        <v>8</v>
      </c>
      <c r="B229" s="13" t="s">
        <v>230</v>
      </c>
      <c r="C229" s="35" t="s">
        <v>233</v>
      </c>
      <c r="D229" s="14" t="s">
        <v>9</v>
      </c>
      <c r="E229" s="13" t="s">
        <v>8</v>
      </c>
      <c r="F229" s="13" t="s">
        <v>230</v>
      </c>
      <c r="G229" s="84">
        <v>30</v>
      </c>
      <c r="H229" s="14">
        <v>15</v>
      </c>
      <c r="I229" s="51">
        <v>48</v>
      </c>
      <c r="J229" s="51">
        <f t="shared" si="54"/>
        <v>720</v>
      </c>
      <c r="K229" s="88">
        <v>2020</v>
      </c>
      <c r="L229" s="89">
        <v>43831</v>
      </c>
      <c r="M229" s="32">
        <v>44196</v>
      </c>
      <c r="N229" s="18">
        <f t="shared" si="57"/>
        <v>21600</v>
      </c>
      <c r="O229" s="20"/>
      <c r="P229" s="20"/>
      <c r="Q229" s="63"/>
      <c r="R229" s="20"/>
      <c r="S229" s="86">
        <f t="shared" si="58"/>
        <v>21600</v>
      </c>
      <c r="T229" s="54" t="s">
        <v>389</v>
      </c>
      <c r="U229" s="12" t="s">
        <v>291</v>
      </c>
    </row>
    <row r="230" spans="1:21" ht="24">
      <c r="A230" s="13" t="s">
        <v>8</v>
      </c>
      <c r="B230" s="13" t="s">
        <v>230</v>
      </c>
      <c r="C230" s="35" t="s">
        <v>234</v>
      </c>
      <c r="D230" s="13" t="s">
        <v>9</v>
      </c>
      <c r="E230" s="13" t="s">
        <v>8</v>
      </c>
      <c r="F230" s="13" t="s">
        <v>230</v>
      </c>
      <c r="G230" s="15">
        <v>22</v>
      </c>
      <c r="H230" s="13">
        <v>10</v>
      </c>
      <c r="I230" s="51">
        <v>48</v>
      </c>
      <c r="J230" s="51">
        <f t="shared" si="54"/>
        <v>480</v>
      </c>
      <c r="K230" s="88">
        <v>2020</v>
      </c>
      <c r="L230" s="89">
        <v>43831</v>
      </c>
      <c r="M230" s="32">
        <v>44196</v>
      </c>
      <c r="N230" s="18">
        <f t="shared" si="57"/>
        <v>10560</v>
      </c>
      <c r="O230" s="20"/>
      <c r="P230" s="20"/>
      <c r="Q230" s="63"/>
      <c r="R230" s="20"/>
      <c r="S230" s="86">
        <f t="shared" si="58"/>
        <v>10560</v>
      </c>
      <c r="T230" s="54" t="s">
        <v>389</v>
      </c>
      <c r="U230" s="12" t="s">
        <v>291</v>
      </c>
    </row>
    <row r="231" spans="1:21" ht="24">
      <c r="A231" s="13" t="s">
        <v>8</v>
      </c>
      <c r="B231" s="13" t="s">
        <v>230</v>
      </c>
      <c r="C231" s="35" t="s">
        <v>235</v>
      </c>
      <c r="D231" s="13" t="s">
        <v>9</v>
      </c>
      <c r="E231" s="13" t="s">
        <v>8</v>
      </c>
      <c r="F231" s="13" t="s">
        <v>230</v>
      </c>
      <c r="G231" s="15">
        <v>22</v>
      </c>
      <c r="H231" s="13">
        <v>15</v>
      </c>
      <c r="I231" s="51">
        <v>48</v>
      </c>
      <c r="J231" s="51">
        <f t="shared" si="54"/>
        <v>720</v>
      </c>
      <c r="K231" s="88">
        <v>2020</v>
      </c>
      <c r="L231" s="89">
        <v>43831</v>
      </c>
      <c r="M231" s="32">
        <v>44196</v>
      </c>
      <c r="N231" s="18">
        <f t="shared" si="57"/>
        <v>15840</v>
      </c>
      <c r="O231" s="20"/>
      <c r="P231" s="20"/>
      <c r="Q231" s="63"/>
      <c r="R231" s="20"/>
      <c r="S231" s="86">
        <f t="shared" si="58"/>
        <v>15840</v>
      </c>
      <c r="T231" s="54" t="s">
        <v>389</v>
      </c>
      <c r="U231" s="12" t="s">
        <v>291</v>
      </c>
    </row>
    <row r="232" spans="1:21" ht="24">
      <c r="A232" s="13" t="s">
        <v>8</v>
      </c>
      <c r="B232" s="14" t="s">
        <v>230</v>
      </c>
      <c r="C232" s="13" t="s">
        <v>236</v>
      </c>
      <c r="D232" s="14" t="s">
        <v>9</v>
      </c>
      <c r="E232" s="13" t="s">
        <v>8</v>
      </c>
      <c r="F232" s="14" t="s">
        <v>230</v>
      </c>
      <c r="G232" s="84">
        <v>22</v>
      </c>
      <c r="H232" s="14">
        <v>12</v>
      </c>
      <c r="I232" s="51">
        <v>48</v>
      </c>
      <c r="J232" s="51">
        <f t="shared" si="54"/>
        <v>576</v>
      </c>
      <c r="K232" s="88">
        <v>2020</v>
      </c>
      <c r="L232" s="89">
        <v>43831</v>
      </c>
      <c r="M232" s="32">
        <v>44196</v>
      </c>
      <c r="N232" s="18">
        <f t="shared" si="57"/>
        <v>12672</v>
      </c>
      <c r="O232" s="20"/>
      <c r="P232" s="20"/>
      <c r="Q232" s="63"/>
      <c r="R232" s="20"/>
      <c r="S232" s="86">
        <f t="shared" si="58"/>
        <v>12672</v>
      </c>
      <c r="T232" s="54" t="s">
        <v>389</v>
      </c>
      <c r="U232" s="12" t="s">
        <v>291</v>
      </c>
    </row>
    <row r="233" spans="1:21" ht="24">
      <c r="A233" s="13" t="s">
        <v>8</v>
      </c>
      <c r="B233" s="14" t="s">
        <v>230</v>
      </c>
      <c r="C233" s="13" t="s">
        <v>237</v>
      </c>
      <c r="D233" s="14" t="s">
        <v>9</v>
      </c>
      <c r="E233" s="13" t="s">
        <v>8</v>
      </c>
      <c r="F233" s="14" t="s">
        <v>230</v>
      </c>
      <c r="G233" s="84">
        <v>22</v>
      </c>
      <c r="H233" s="14">
        <v>10</v>
      </c>
      <c r="I233" s="51">
        <v>48</v>
      </c>
      <c r="J233" s="51">
        <f t="shared" si="54"/>
        <v>480</v>
      </c>
      <c r="K233" s="88">
        <v>2020</v>
      </c>
      <c r="L233" s="89">
        <v>43831</v>
      </c>
      <c r="M233" s="32">
        <v>44196</v>
      </c>
      <c r="N233" s="18">
        <f t="shared" si="57"/>
        <v>10560</v>
      </c>
      <c r="O233" s="20"/>
      <c r="P233" s="20"/>
      <c r="Q233" s="63"/>
      <c r="R233" s="20"/>
      <c r="S233" s="86">
        <f t="shared" si="58"/>
        <v>10560</v>
      </c>
      <c r="T233" s="54" t="s">
        <v>389</v>
      </c>
      <c r="U233" s="12" t="s">
        <v>291</v>
      </c>
    </row>
    <row r="234" spans="1:21" ht="24">
      <c r="A234" s="13" t="s">
        <v>8</v>
      </c>
      <c r="B234" s="14" t="s">
        <v>230</v>
      </c>
      <c r="C234" s="13" t="s">
        <v>238</v>
      </c>
      <c r="D234" s="14" t="s">
        <v>9</v>
      </c>
      <c r="E234" s="13" t="s">
        <v>8</v>
      </c>
      <c r="F234" s="14" t="s">
        <v>230</v>
      </c>
      <c r="G234" s="84">
        <v>22</v>
      </c>
      <c r="H234" s="14">
        <v>2</v>
      </c>
      <c r="I234" s="51">
        <v>48</v>
      </c>
      <c r="J234" s="51">
        <f t="shared" si="54"/>
        <v>96</v>
      </c>
      <c r="K234" s="88">
        <v>2020</v>
      </c>
      <c r="L234" s="89">
        <v>43831</v>
      </c>
      <c r="M234" s="32">
        <v>44196</v>
      </c>
      <c r="N234" s="18">
        <f t="shared" si="57"/>
        <v>2112</v>
      </c>
      <c r="O234" s="20"/>
      <c r="P234" s="20"/>
      <c r="Q234" s="63"/>
      <c r="R234" s="20"/>
      <c r="S234" s="86">
        <f t="shared" si="58"/>
        <v>2112</v>
      </c>
      <c r="T234" s="54" t="s">
        <v>389</v>
      </c>
      <c r="U234" s="12" t="s">
        <v>291</v>
      </c>
    </row>
    <row r="235" spans="1:21" ht="24">
      <c r="A235" s="13" t="s">
        <v>8</v>
      </c>
      <c r="B235" s="14" t="s">
        <v>230</v>
      </c>
      <c r="C235" s="13" t="s">
        <v>239</v>
      </c>
      <c r="D235" s="14" t="s">
        <v>9</v>
      </c>
      <c r="E235" s="13" t="s">
        <v>8</v>
      </c>
      <c r="F235" s="14" t="s">
        <v>230</v>
      </c>
      <c r="G235" s="84">
        <v>22</v>
      </c>
      <c r="H235" s="14">
        <v>2</v>
      </c>
      <c r="I235" s="51">
        <v>48</v>
      </c>
      <c r="J235" s="51">
        <f t="shared" si="54"/>
        <v>96</v>
      </c>
      <c r="K235" s="88">
        <v>2020</v>
      </c>
      <c r="L235" s="89">
        <v>43831</v>
      </c>
      <c r="M235" s="32">
        <v>44196</v>
      </c>
      <c r="N235" s="18">
        <f t="shared" si="57"/>
        <v>2112</v>
      </c>
      <c r="O235" s="20"/>
      <c r="P235" s="20"/>
      <c r="Q235" s="63"/>
      <c r="R235" s="20"/>
      <c r="S235" s="86">
        <f t="shared" si="58"/>
        <v>2112</v>
      </c>
      <c r="T235" s="54" t="s">
        <v>389</v>
      </c>
      <c r="U235" s="12" t="s">
        <v>291</v>
      </c>
    </row>
    <row r="236" spans="1:21" ht="24">
      <c r="A236" s="13" t="s">
        <v>8</v>
      </c>
      <c r="B236" s="14" t="s">
        <v>230</v>
      </c>
      <c r="C236" s="13" t="s">
        <v>240</v>
      </c>
      <c r="D236" s="14" t="s">
        <v>9</v>
      </c>
      <c r="E236" s="13" t="s">
        <v>8</v>
      </c>
      <c r="F236" s="14" t="s">
        <v>230</v>
      </c>
      <c r="G236" s="84">
        <v>22</v>
      </c>
      <c r="H236" s="14">
        <v>2</v>
      </c>
      <c r="I236" s="51">
        <v>48</v>
      </c>
      <c r="J236" s="51">
        <f t="shared" si="54"/>
        <v>96</v>
      </c>
      <c r="K236" s="88">
        <v>2020</v>
      </c>
      <c r="L236" s="89">
        <v>43831</v>
      </c>
      <c r="M236" s="32">
        <v>44196</v>
      </c>
      <c r="N236" s="18">
        <f t="shared" si="57"/>
        <v>2112</v>
      </c>
      <c r="O236" s="20"/>
      <c r="P236" s="20"/>
      <c r="Q236" s="63"/>
      <c r="R236" s="20"/>
      <c r="S236" s="86">
        <f t="shared" si="58"/>
        <v>2112</v>
      </c>
      <c r="T236" s="54" t="s">
        <v>389</v>
      </c>
      <c r="U236" s="12" t="s">
        <v>291</v>
      </c>
    </row>
    <row r="237" spans="1:21" ht="24">
      <c r="A237" s="13" t="s">
        <v>8</v>
      </c>
      <c r="B237" s="14" t="s">
        <v>230</v>
      </c>
      <c r="C237" s="13" t="s">
        <v>241</v>
      </c>
      <c r="D237" s="14" t="s">
        <v>9</v>
      </c>
      <c r="E237" s="13" t="s">
        <v>8</v>
      </c>
      <c r="F237" s="14" t="s">
        <v>230</v>
      </c>
      <c r="G237" s="84">
        <v>22</v>
      </c>
      <c r="H237" s="14">
        <v>2</v>
      </c>
      <c r="I237" s="51">
        <v>48</v>
      </c>
      <c r="J237" s="51">
        <f t="shared" si="54"/>
        <v>96</v>
      </c>
      <c r="K237" s="88">
        <v>2020</v>
      </c>
      <c r="L237" s="89">
        <v>43831</v>
      </c>
      <c r="M237" s="32">
        <v>44196</v>
      </c>
      <c r="N237" s="18">
        <f t="shared" si="57"/>
        <v>2112</v>
      </c>
      <c r="O237" s="20"/>
      <c r="P237" s="20"/>
      <c r="Q237" s="63"/>
      <c r="R237" s="20"/>
      <c r="S237" s="86">
        <f t="shared" si="58"/>
        <v>2112</v>
      </c>
      <c r="T237" s="54" t="s">
        <v>389</v>
      </c>
      <c r="U237" s="12" t="s">
        <v>291</v>
      </c>
    </row>
    <row r="238" spans="1:21" ht="24">
      <c r="A238" s="13" t="s">
        <v>8</v>
      </c>
      <c r="B238" s="14" t="s">
        <v>230</v>
      </c>
      <c r="C238" s="13" t="s">
        <v>242</v>
      </c>
      <c r="D238" s="14" t="s">
        <v>9</v>
      </c>
      <c r="E238" s="13" t="s">
        <v>8</v>
      </c>
      <c r="F238" s="14" t="s">
        <v>230</v>
      </c>
      <c r="G238" s="84">
        <v>22</v>
      </c>
      <c r="H238" s="14">
        <v>12</v>
      </c>
      <c r="I238" s="51">
        <v>48</v>
      </c>
      <c r="J238" s="51">
        <f t="shared" si="54"/>
        <v>576</v>
      </c>
      <c r="K238" s="88">
        <v>2020</v>
      </c>
      <c r="L238" s="89">
        <v>43831</v>
      </c>
      <c r="M238" s="32">
        <v>44196</v>
      </c>
      <c r="N238" s="18">
        <f t="shared" si="57"/>
        <v>12672</v>
      </c>
      <c r="O238" s="20"/>
      <c r="P238" s="20"/>
      <c r="Q238" s="63"/>
      <c r="R238" s="20"/>
      <c r="S238" s="86">
        <f t="shared" si="58"/>
        <v>12672</v>
      </c>
      <c r="T238" s="54" t="s">
        <v>389</v>
      </c>
      <c r="U238" s="12" t="s">
        <v>291</v>
      </c>
    </row>
    <row r="239" spans="1:21" ht="24">
      <c r="A239" s="13" t="s">
        <v>8</v>
      </c>
      <c r="B239" s="14" t="s">
        <v>230</v>
      </c>
      <c r="C239" s="13" t="s">
        <v>243</v>
      </c>
      <c r="D239" s="14" t="s">
        <v>9</v>
      </c>
      <c r="E239" s="13" t="s">
        <v>8</v>
      </c>
      <c r="F239" s="14" t="s">
        <v>230</v>
      </c>
      <c r="G239" s="84">
        <v>22</v>
      </c>
      <c r="H239" s="14">
        <v>2</v>
      </c>
      <c r="I239" s="51">
        <v>48</v>
      </c>
      <c r="J239" s="51">
        <f t="shared" si="54"/>
        <v>96</v>
      </c>
      <c r="K239" s="88">
        <v>2020</v>
      </c>
      <c r="L239" s="89">
        <v>43831</v>
      </c>
      <c r="M239" s="32">
        <v>44196</v>
      </c>
      <c r="N239" s="18">
        <f t="shared" si="57"/>
        <v>2112</v>
      </c>
      <c r="O239" s="20"/>
      <c r="P239" s="20"/>
      <c r="Q239" s="63"/>
      <c r="R239" s="20"/>
      <c r="S239" s="86">
        <f t="shared" si="58"/>
        <v>2112</v>
      </c>
      <c r="T239" s="54" t="s">
        <v>389</v>
      </c>
      <c r="U239" s="12" t="s">
        <v>291</v>
      </c>
    </row>
    <row r="240" spans="1:21" ht="24">
      <c r="A240" s="13" t="s">
        <v>8</v>
      </c>
      <c r="B240" s="14" t="s">
        <v>230</v>
      </c>
      <c r="C240" s="13" t="s">
        <v>244</v>
      </c>
      <c r="D240" s="14" t="s">
        <v>9</v>
      </c>
      <c r="E240" s="13" t="s">
        <v>8</v>
      </c>
      <c r="F240" s="14" t="s">
        <v>230</v>
      </c>
      <c r="G240" s="84">
        <v>22</v>
      </c>
      <c r="H240" s="14">
        <v>2</v>
      </c>
      <c r="I240" s="51">
        <v>48</v>
      </c>
      <c r="J240" s="51">
        <f t="shared" si="54"/>
        <v>96</v>
      </c>
      <c r="K240" s="88">
        <v>2020</v>
      </c>
      <c r="L240" s="89">
        <v>43831</v>
      </c>
      <c r="M240" s="32">
        <v>44196</v>
      </c>
      <c r="N240" s="18">
        <f t="shared" si="57"/>
        <v>2112</v>
      </c>
      <c r="O240" s="20"/>
      <c r="P240" s="20"/>
      <c r="Q240" s="63"/>
      <c r="R240" s="20"/>
      <c r="S240" s="86">
        <f t="shared" si="58"/>
        <v>2112</v>
      </c>
      <c r="T240" s="54" t="s">
        <v>389</v>
      </c>
      <c r="U240" s="12" t="s">
        <v>291</v>
      </c>
    </row>
    <row r="241" spans="1:21" ht="24">
      <c r="A241" s="13" t="s">
        <v>8</v>
      </c>
      <c r="B241" s="14" t="s">
        <v>97</v>
      </c>
      <c r="C241" s="102" t="s">
        <v>288</v>
      </c>
      <c r="D241" s="14" t="s">
        <v>9</v>
      </c>
      <c r="E241" s="13" t="s">
        <v>8</v>
      </c>
      <c r="F241" s="14" t="s">
        <v>97</v>
      </c>
      <c r="G241" s="84">
        <v>22</v>
      </c>
      <c r="H241" s="14">
        <v>27</v>
      </c>
      <c r="I241" s="51">
        <v>48</v>
      </c>
      <c r="J241" s="51">
        <f>H241*I241</f>
        <v>1296</v>
      </c>
      <c r="K241" s="88">
        <v>2020</v>
      </c>
      <c r="L241" s="89">
        <v>43831</v>
      </c>
      <c r="M241" s="32">
        <v>44196</v>
      </c>
      <c r="N241" s="41">
        <f>(G241*H241*I241)</f>
        <v>28512</v>
      </c>
      <c r="O241" s="20"/>
      <c r="P241" s="20"/>
      <c r="Q241" s="19"/>
      <c r="R241" s="20"/>
      <c r="S241" s="86">
        <f t="shared" si="58"/>
        <v>28512</v>
      </c>
      <c r="T241" s="54" t="s">
        <v>390</v>
      </c>
      <c r="U241" s="12" t="s">
        <v>291</v>
      </c>
    </row>
    <row r="242" spans="1:21" ht="24">
      <c r="A242" s="13" t="s">
        <v>8</v>
      </c>
      <c r="B242" s="13" t="s">
        <v>247</v>
      </c>
      <c r="C242" s="13" t="s">
        <v>248</v>
      </c>
      <c r="D242" s="13" t="s">
        <v>9</v>
      </c>
      <c r="E242" s="13" t="s">
        <v>8</v>
      </c>
      <c r="F242" s="13" t="s">
        <v>247</v>
      </c>
      <c r="G242" s="15">
        <v>28</v>
      </c>
      <c r="H242" s="13">
        <v>2</v>
      </c>
      <c r="I242" s="51">
        <v>13</v>
      </c>
      <c r="J242" s="14">
        <f>H242*I242</f>
        <v>26</v>
      </c>
      <c r="K242" s="88">
        <v>2020</v>
      </c>
      <c r="L242" s="89">
        <v>43831</v>
      </c>
      <c r="M242" s="32">
        <v>43921</v>
      </c>
      <c r="N242" s="20">
        <f>G242*H242*I242</f>
        <v>728</v>
      </c>
      <c r="O242" s="20"/>
      <c r="P242" s="20"/>
      <c r="Q242" s="20"/>
      <c r="R242" s="20"/>
      <c r="S242" s="86">
        <f>SUM(N242:P242)</f>
        <v>728</v>
      </c>
      <c r="T242" s="54" t="s">
        <v>390</v>
      </c>
      <c r="U242" s="12" t="s">
        <v>291</v>
      </c>
    </row>
    <row r="243" spans="1:21" ht="24">
      <c r="A243" s="13" t="s">
        <v>8</v>
      </c>
      <c r="B243" s="13" t="s">
        <v>247</v>
      </c>
      <c r="C243" s="13" t="s">
        <v>248</v>
      </c>
      <c r="D243" s="13" t="s">
        <v>9</v>
      </c>
      <c r="E243" s="13" t="s">
        <v>8</v>
      </c>
      <c r="F243" s="13" t="s">
        <v>247</v>
      </c>
      <c r="G243" s="15">
        <v>28</v>
      </c>
      <c r="H243" s="13">
        <v>12</v>
      </c>
      <c r="I243" s="51">
        <v>35</v>
      </c>
      <c r="J243" s="14">
        <f>H243*I243</f>
        <v>420</v>
      </c>
      <c r="K243" s="88">
        <v>2020</v>
      </c>
      <c r="L243" s="89" t="s">
        <v>391</v>
      </c>
      <c r="M243" s="32">
        <v>44196</v>
      </c>
      <c r="N243" s="20">
        <f>G243*H243*I243</f>
        <v>11760</v>
      </c>
      <c r="O243" s="20"/>
      <c r="P243" s="20"/>
      <c r="Q243" s="20"/>
      <c r="R243" s="20"/>
      <c r="S243" s="86">
        <f t="shared" ref="S243:S245" si="59">SUM(N243:P243)</f>
        <v>11760</v>
      </c>
      <c r="T243" s="54" t="s">
        <v>338</v>
      </c>
      <c r="U243" s="12" t="s">
        <v>291</v>
      </c>
    </row>
    <row r="244" spans="1:21" ht="24">
      <c r="A244" s="13" t="s">
        <v>8</v>
      </c>
      <c r="B244" s="13" t="s">
        <v>247</v>
      </c>
      <c r="C244" s="56" t="s">
        <v>189</v>
      </c>
      <c r="D244" s="56" t="s">
        <v>9</v>
      </c>
      <c r="E244" s="13" t="s">
        <v>8</v>
      </c>
      <c r="F244" s="13" t="s">
        <v>247</v>
      </c>
      <c r="G244" s="70">
        <v>28</v>
      </c>
      <c r="H244" s="56">
        <v>12</v>
      </c>
      <c r="I244" s="51">
        <v>13</v>
      </c>
      <c r="J244" s="60">
        <f t="shared" ref="J244:J250" si="60">H244*I244</f>
        <v>156</v>
      </c>
      <c r="K244" s="88">
        <v>2020</v>
      </c>
      <c r="L244" s="89">
        <v>43831</v>
      </c>
      <c r="M244" s="32">
        <v>43921</v>
      </c>
      <c r="N244" s="63">
        <f>G244*H244*I244</f>
        <v>4368</v>
      </c>
      <c r="O244" s="63"/>
      <c r="P244" s="63"/>
      <c r="Q244" s="63"/>
      <c r="R244" s="63"/>
      <c r="S244" s="86">
        <f t="shared" si="59"/>
        <v>4368</v>
      </c>
      <c r="T244" s="54" t="s">
        <v>390</v>
      </c>
      <c r="U244" s="12" t="s">
        <v>291</v>
      </c>
    </row>
    <row r="245" spans="1:21" ht="24">
      <c r="A245" s="13" t="s">
        <v>8</v>
      </c>
      <c r="B245" s="13" t="s">
        <v>247</v>
      </c>
      <c r="C245" s="56" t="s">
        <v>189</v>
      </c>
      <c r="D245" s="56" t="s">
        <v>9</v>
      </c>
      <c r="E245" s="13" t="s">
        <v>8</v>
      </c>
      <c r="F245" s="13" t="s">
        <v>247</v>
      </c>
      <c r="G245" s="70">
        <v>28</v>
      </c>
      <c r="H245" s="56">
        <v>2</v>
      </c>
      <c r="I245" s="51">
        <v>35</v>
      </c>
      <c r="J245" s="60">
        <f t="shared" si="60"/>
        <v>70</v>
      </c>
      <c r="K245" s="88">
        <v>2020</v>
      </c>
      <c r="L245" s="89">
        <v>43922</v>
      </c>
      <c r="M245" s="32">
        <v>44196</v>
      </c>
      <c r="N245" s="63">
        <f>G245*H245*I245</f>
        <v>1960</v>
      </c>
      <c r="O245" s="63"/>
      <c r="P245" s="63"/>
      <c r="Q245" s="63"/>
      <c r="R245" s="63"/>
      <c r="S245" s="86">
        <f t="shared" si="59"/>
        <v>1960</v>
      </c>
      <c r="T245" s="54" t="s">
        <v>338</v>
      </c>
      <c r="U245" s="12" t="s">
        <v>291</v>
      </c>
    </row>
    <row r="246" spans="1:21" ht="24">
      <c r="A246" s="13" t="s">
        <v>8</v>
      </c>
      <c r="B246" s="13" t="s">
        <v>249</v>
      </c>
      <c r="C246" s="13" t="s">
        <v>250</v>
      </c>
      <c r="D246" s="13" t="s">
        <v>9</v>
      </c>
      <c r="E246" s="13" t="s">
        <v>8</v>
      </c>
      <c r="F246" s="13" t="s">
        <v>249</v>
      </c>
      <c r="G246" s="15">
        <v>22</v>
      </c>
      <c r="H246" s="13">
        <v>10</v>
      </c>
      <c r="I246" s="51">
        <v>48</v>
      </c>
      <c r="J246" s="14">
        <f t="shared" si="60"/>
        <v>480</v>
      </c>
      <c r="K246" s="88">
        <v>2020</v>
      </c>
      <c r="L246" s="89">
        <v>43831</v>
      </c>
      <c r="M246" s="32">
        <v>44196</v>
      </c>
      <c r="N246" s="41">
        <f>G246*H246*I246</f>
        <v>10560</v>
      </c>
      <c r="O246" s="33"/>
      <c r="P246" s="20"/>
      <c r="Q246" s="20"/>
      <c r="R246" s="20"/>
      <c r="S246" s="86">
        <f t="shared" si="58"/>
        <v>10560</v>
      </c>
      <c r="T246" s="54" t="s">
        <v>390</v>
      </c>
      <c r="U246" s="12" t="s">
        <v>291</v>
      </c>
    </row>
    <row r="247" spans="1:21" ht="24">
      <c r="A247" s="13" t="s">
        <v>8</v>
      </c>
      <c r="B247" s="14" t="s">
        <v>10</v>
      </c>
      <c r="C247" s="13" t="s">
        <v>12</v>
      </c>
      <c r="D247" s="14" t="s">
        <v>9</v>
      </c>
      <c r="E247" s="13" t="s">
        <v>8</v>
      </c>
      <c r="F247" s="14" t="s">
        <v>10</v>
      </c>
      <c r="G247" s="81">
        <v>22</v>
      </c>
      <c r="H247" s="40">
        <v>5</v>
      </c>
      <c r="I247" s="51">
        <v>48</v>
      </c>
      <c r="J247" s="14">
        <f t="shared" si="60"/>
        <v>240</v>
      </c>
      <c r="K247" s="88">
        <v>2020</v>
      </c>
      <c r="L247" s="89">
        <v>43831</v>
      </c>
      <c r="M247" s="32">
        <v>44196</v>
      </c>
      <c r="N247" s="41">
        <f>(G247*H247*I247)</f>
        <v>5280</v>
      </c>
      <c r="O247" s="33"/>
      <c r="P247" s="20"/>
      <c r="Q247" s="20"/>
      <c r="R247" s="20"/>
      <c r="S247" s="86">
        <f t="shared" si="58"/>
        <v>5280</v>
      </c>
      <c r="T247" s="54" t="s">
        <v>390</v>
      </c>
      <c r="U247" s="12" t="s">
        <v>291</v>
      </c>
    </row>
    <row r="248" spans="1:21" ht="24">
      <c r="A248" s="13" t="s">
        <v>8</v>
      </c>
      <c r="B248" s="14" t="s">
        <v>86</v>
      </c>
      <c r="C248" s="13" t="s">
        <v>251</v>
      </c>
      <c r="D248" s="14" t="s">
        <v>9</v>
      </c>
      <c r="E248" s="13" t="s">
        <v>8</v>
      </c>
      <c r="F248" s="14" t="s">
        <v>86</v>
      </c>
      <c r="G248" s="84">
        <v>22</v>
      </c>
      <c r="H248" s="14">
        <v>6</v>
      </c>
      <c r="I248" s="51">
        <v>48</v>
      </c>
      <c r="J248" s="14">
        <f t="shared" si="60"/>
        <v>288</v>
      </c>
      <c r="K248" s="88">
        <v>2020</v>
      </c>
      <c r="L248" s="89">
        <v>43831</v>
      </c>
      <c r="M248" s="32">
        <v>44196</v>
      </c>
      <c r="N248" s="41">
        <f>G248*H248*I248</f>
        <v>6336</v>
      </c>
      <c r="O248" s="19"/>
      <c r="P248" s="20"/>
      <c r="Q248" s="20"/>
      <c r="R248" s="20"/>
      <c r="S248" s="86">
        <f t="shared" si="58"/>
        <v>6336</v>
      </c>
      <c r="T248" s="54" t="s">
        <v>390</v>
      </c>
      <c r="U248" s="12" t="s">
        <v>291</v>
      </c>
    </row>
    <row r="249" spans="1:21" s="34" customFormat="1" ht="24">
      <c r="A249" s="13" t="s">
        <v>8</v>
      </c>
      <c r="B249" s="14" t="s">
        <v>20</v>
      </c>
      <c r="C249" s="13" t="s">
        <v>392</v>
      </c>
      <c r="D249" s="14" t="s">
        <v>9</v>
      </c>
      <c r="E249" s="13" t="s">
        <v>8</v>
      </c>
      <c r="F249" s="14" t="s">
        <v>20</v>
      </c>
      <c r="G249" s="84">
        <v>22</v>
      </c>
      <c r="H249" s="14">
        <v>6</v>
      </c>
      <c r="I249" s="51">
        <v>4</v>
      </c>
      <c r="J249" s="14">
        <f>H249*I249</f>
        <v>24</v>
      </c>
      <c r="K249" s="88">
        <v>2020</v>
      </c>
      <c r="L249" s="89">
        <v>43831</v>
      </c>
      <c r="M249" s="32">
        <v>43858</v>
      </c>
      <c r="N249" s="41">
        <v>398</v>
      </c>
      <c r="O249" s="19"/>
      <c r="P249" s="20"/>
      <c r="Q249" s="20"/>
      <c r="R249" s="20"/>
      <c r="S249" s="86">
        <f t="shared" si="58"/>
        <v>398</v>
      </c>
      <c r="T249" s="54" t="s">
        <v>393</v>
      </c>
      <c r="U249" s="12" t="s">
        <v>291</v>
      </c>
    </row>
    <row r="250" spans="1:21" s="34" customFormat="1" ht="24">
      <c r="A250" s="13" t="s">
        <v>8</v>
      </c>
      <c r="B250" s="14" t="s">
        <v>273</v>
      </c>
      <c r="C250" s="13" t="s">
        <v>359</v>
      </c>
      <c r="D250" s="14" t="s">
        <v>9</v>
      </c>
      <c r="E250" s="13" t="s">
        <v>8</v>
      </c>
      <c r="F250" s="14" t="s">
        <v>273</v>
      </c>
      <c r="G250" s="84">
        <v>24.29</v>
      </c>
      <c r="H250" s="14">
        <v>13</v>
      </c>
      <c r="I250" s="51">
        <v>48</v>
      </c>
      <c r="J250" s="14">
        <f t="shared" si="60"/>
        <v>624</v>
      </c>
      <c r="K250" s="88">
        <v>2020</v>
      </c>
      <c r="L250" s="89">
        <v>43831</v>
      </c>
      <c r="M250" s="32">
        <v>44196</v>
      </c>
      <c r="N250" s="41">
        <f>G250*H250*I250</f>
        <v>15156.96</v>
      </c>
      <c r="O250" s="19"/>
      <c r="P250" s="20"/>
      <c r="Q250" s="20"/>
      <c r="R250" s="20"/>
      <c r="S250" s="86">
        <f>SUM(N250:R250)</f>
        <v>15156.96</v>
      </c>
      <c r="T250" s="54" t="s">
        <v>390</v>
      </c>
      <c r="U250" s="12" t="s">
        <v>291</v>
      </c>
    </row>
    <row r="251" spans="1:21" s="34" customFormat="1" ht="24">
      <c r="A251" s="13" t="s">
        <v>8</v>
      </c>
      <c r="B251" s="14" t="s">
        <v>258</v>
      </c>
      <c r="C251" s="13" t="s">
        <v>394</v>
      </c>
      <c r="D251" s="14" t="s">
        <v>9</v>
      </c>
      <c r="E251" s="13" t="s">
        <v>8</v>
      </c>
      <c r="F251" s="14" t="s">
        <v>258</v>
      </c>
      <c r="G251" s="84">
        <v>22</v>
      </c>
      <c r="H251" s="14">
        <v>20</v>
      </c>
      <c r="I251" s="51">
        <v>8</v>
      </c>
      <c r="J251" s="14">
        <f>H251*I251</f>
        <v>160</v>
      </c>
      <c r="K251" s="88">
        <v>2020</v>
      </c>
      <c r="L251" s="89">
        <v>43831</v>
      </c>
      <c r="M251" s="32">
        <v>43890</v>
      </c>
      <c r="N251" s="41">
        <f>G251*H251*I251</f>
        <v>3520</v>
      </c>
      <c r="O251" s="19"/>
      <c r="P251" s="20"/>
      <c r="Q251" s="20"/>
      <c r="R251" s="20"/>
      <c r="S251" s="86">
        <f>SUM(N251:R251)</f>
        <v>3520</v>
      </c>
      <c r="T251" s="54" t="s">
        <v>395</v>
      </c>
      <c r="U251" s="12" t="s">
        <v>291</v>
      </c>
    </row>
    <row r="252" spans="1:21" ht="24">
      <c r="A252" s="13" t="s">
        <v>8</v>
      </c>
      <c r="B252" s="13" t="s">
        <v>35</v>
      </c>
      <c r="C252" s="13" t="s">
        <v>87</v>
      </c>
      <c r="D252" s="13" t="s">
        <v>9</v>
      </c>
      <c r="E252" s="13" t="s">
        <v>8</v>
      </c>
      <c r="F252" s="13" t="s">
        <v>35</v>
      </c>
      <c r="G252" s="15">
        <v>22</v>
      </c>
      <c r="H252" s="23">
        <v>14</v>
      </c>
      <c r="I252" s="14">
        <v>48</v>
      </c>
      <c r="J252" s="51">
        <f>H252*I252</f>
        <v>672</v>
      </c>
      <c r="K252" s="88">
        <v>2020</v>
      </c>
      <c r="L252" s="89">
        <v>43831</v>
      </c>
      <c r="M252" s="32">
        <v>44196</v>
      </c>
      <c r="N252" s="41">
        <f>(G252*H252*I252)</f>
        <v>14784</v>
      </c>
      <c r="O252" s="20"/>
      <c r="P252" s="20"/>
      <c r="Q252" s="20"/>
      <c r="R252" s="20"/>
      <c r="S252" s="20">
        <f>N252+O252+P252+Q252+R252</f>
        <v>14784</v>
      </c>
      <c r="T252" s="54" t="s">
        <v>390</v>
      </c>
      <c r="U252" s="12" t="s">
        <v>291</v>
      </c>
    </row>
    <row r="253" spans="1:21" ht="24">
      <c r="A253" s="13" t="s">
        <v>8</v>
      </c>
      <c r="B253" s="13" t="s">
        <v>264</v>
      </c>
      <c r="C253" s="13" t="s">
        <v>271</v>
      </c>
      <c r="D253" s="13" t="s">
        <v>34</v>
      </c>
      <c r="E253" s="13" t="s">
        <v>8</v>
      </c>
      <c r="F253" s="13" t="s">
        <v>264</v>
      </c>
      <c r="G253" s="15">
        <v>20</v>
      </c>
      <c r="H253" s="23">
        <v>10</v>
      </c>
      <c r="I253" s="14">
        <v>22</v>
      </c>
      <c r="J253" s="51">
        <f>H253*I253</f>
        <v>220</v>
      </c>
      <c r="K253" s="88">
        <v>2020</v>
      </c>
      <c r="L253" s="89">
        <v>43831</v>
      </c>
      <c r="M253" s="32">
        <v>43997</v>
      </c>
      <c r="N253" s="41">
        <f>(G253*H253*I253)</f>
        <v>4400</v>
      </c>
      <c r="O253" s="20">
        <f>+N253*0.02</f>
        <v>88</v>
      </c>
      <c r="P253" s="20"/>
      <c r="Q253" s="20"/>
      <c r="R253" s="20"/>
      <c r="S253" s="20">
        <f>N253+O253+P253+Q253+R253</f>
        <v>4488</v>
      </c>
      <c r="T253" s="54" t="s">
        <v>389</v>
      </c>
      <c r="U253" s="12" t="s">
        <v>291</v>
      </c>
    </row>
    <row r="254" spans="1:21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90"/>
      <c r="O254" s="90"/>
      <c r="P254" s="90"/>
      <c r="Q254" s="90"/>
      <c r="R254" s="90"/>
      <c r="T254" s="93"/>
      <c r="U254" s="4"/>
    </row>
    <row r="255" spans="1:21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90"/>
      <c r="O255" s="90"/>
      <c r="P255" s="90"/>
      <c r="Q255" s="90"/>
      <c r="R255" s="90"/>
      <c r="T255" s="93"/>
      <c r="U255" s="4"/>
    </row>
    <row r="256" spans="1:21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90"/>
      <c r="O256" s="90"/>
      <c r="P256" s="90"/>
      <c r="Q256" s="90"/>
      <c r="R256" s="90"/>
      <c r="T256" s="93"/>
    </row>
    <row r="257" spans="1:20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90"/>
      <c r="O257" s="90"/>
      <c r="P257" s="90"/>
      <c r="Q257" s="90"/>
      <c r="R257" s="90"/>
      <c r="T257" s="93"/>
    </row>
    <row r="258" spans="1:20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90"/>
      <c r="O258" s="90"/>
      <c r="P258" s="90"/>
      <c r="Q258" s="90"/>
      <c r="R258" s="90"/>
      <c r="T258" s="93"/>
    </row>
    <row r="259" spans="1:20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90"/>
      <c r="O259" s="90"/>
      <c r="P259" s="90"/>
      <c r="Q259" s="90"/>
      <c r="R259" s="90"/>
      <c r="T259" s="93"/>
    </row>
    <row r="260" spans="1:20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90"/>
      <c r="O260" s="90"/>
      <c r="P260" s="90"/>
      <c r="Q260" s="90"/>
      <c r="R260" s="90"/>
      <c r="T260" s="93"/>
    </row>
    <row r="261" spans="1:20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90"/>
      <c r="O261" s="90"/>
      <c r="P261" s="90"/>
      <c r="Q261" s="90"/>
      <c r="R261" s="90"/>
      <c r="T261" s="93"/>
    </row>
    <row r="262" spans="1:20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90"/>
      <c r="O262" s="90"/>
      <c r="P262" s="90"/>
      <c r="Q262" s="90"/>
      <c r="R262" s="90"/>
      <c r="T262" s="93"/>
    </row>
    <row r="263" spans="1:20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90"/>
      <c r="O263" s="90"/>
      <c r="P263" s="90"/>
      <c r="Q263" s="90"/>
      <c r="R263" s="90"/>
      <c r="T263" s="93"/>
    </row>
    <row r="264" spans="1:20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90"/>
      <c r="O264" s="90"/>
      <c r="P264" s="90"/>
      <c r="Q264" s="90"/>
      <c r="R264" s="90"/>
      <c r="T264" s="93"/>
    </row>
    <row r="265" spans="1:20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90"/>
      <c r="O265" s="90"/>
      <c r="P265" s="90"/>
      <c r="Q265" s="90"/>
      <c r="R265" s="90"/>
      <c r="T265" s="93"/>
    </row>
    <row r="266" spans="1:20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90"/>
      <c r="O266" s="90"/>
      <c r="P266" s="90"/>
      <c r="Q266" s="90"/>
      <c r="R266" s="90"/>
      <c r="T266" s="93"/>
    </row>
    <row r="267" spans="1:20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90"/>
      <c r="O267" s="90"/>
      <c r="P267" s="90"/>
      <c r="Q267" s="90"/>
      <c r="R267" s="90"/>
      <c r="T267" s="93"/>
    </row>
    <row r="268" spans="1:20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90"/>
      <c r="O268" s="90"/>
      <c r="P268" s="90"/>
      <c r="Q268" s="90"/>
      <c r="R268" s="90"/>
      <c r="T268" s="93"/>
    </row>
    <row r="269" spans="1:20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90"/>
      <c r="O269" s="90"/>
      <c r="P269" s="90"/>
      <c r="Q269" s="90"/>
      <c r="R269" s="90"/>
      <c r="T269" s="93"/>
    </row>
    <row r="270" spans="1:20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90"/>
      <c r="O270" s="90"/>
      <c r="P270" s="90"/>
      <c r="Q270" s="90"/>
      <c r="R270" s="90"/>
      <c r="T270" s="93"/>
    </row>
    <row r="271" spans="1:20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90"/>
      <c r="O271" s="90"/>
      <c r="P271" s="90"/>
      <c r="Q271" s="90"/>
      <c r="R271" s="90"/>
      <c r="T271" s="93"/>
    </row>
    <row r="272" spans="1:20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90"/>
      <c r="O272" s="90"/>
      <c r="P272" s="90"/>
      <c r="Q272" s="90"/>
      <c r="R272" s="90"/>
      <c r="T272" s="93"/>
    </row>
    <row r="273" spans="1:20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90"/>
      <c r="O273" s="90"/>
      <c r="P273" s="90"/>
      <c r="Q273" s="90"/>
      <c r="R273" s="90"/>
      <c r="T273" s="93"/>
    </row>
    <row r="274" spans="1:20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90"/>
      <c r="O274" s="90"/>
      <c r="P274" s="90"/>
      <c r="Q274" s="90"/>
      <c r="R274" s="90"/>
      <c r="T274" s="93"/>
    </row>
    <row r="275" spans="1:20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90"/>
      <c r="O275" s="90"/>
      <c r="P275" s="90"/>
      <c r="Q275" s="90"/>
      <c r="R275" s="90"/>
      <c r="T275" s="93"/>
    </row>
    <row r="276" spans="1:20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90"/>
      <c r="O276" s="90"/>
      <c r="P276" s="90"/>
      <c r="Q276" s="90"/>
      <c r="R276" s="90"/>
      <c r="T276" s="93"/>
    </row>
    <row r="277" spans="1:20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90"/>
      <c r="O277" s="90"/>
      <c r="P277" s="90"/>
      <c r="Q277" s="90"/>
      <c r="R277" s="90"/>
      <c r="T277" s="93"/>
    </row>
    <row r="278" spans="1:20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90"/>
      <c r="O278" s="90"/>
      <c r="P278" s="90"/>
      <c r="Q278" s="90"/>
      <c r="R278" s="90"/>
      <c r="T278" s="93"/>
    </row>
    <row r="279" spans="1:20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90"/>
      <c r="O279" s="90"/>
      <c r="P279" s="90"/>
      <c r="Q279" s="90"/>
      <c r="R279" s="90"/>
      <c r="T279" s="93"/>
    </row>
    <row r="280" spans="1:20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90"/>
      <c r="O280" s="90"/>
      <c r="P280" s="90"/>
      <c r="Q280" s="90"/>
      <c r="R280" s="90"/>
      <c r="T280" s="93"/>
    </row>
    <row r="281" spans="1:20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90"/>
      <c r="O281" s="90"/>
      <c r="P281" s="90"/>
      <c r="Q281" s="90"/>
      <c r="R281" s="90"/>
      <c r="T281" s="93"/>
    </row>
    <row r="282" spans="1:20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90"/>
      <c r="O282" s="90"/>
      <c r="P282" s="90"/>
      <c r="Q282" s="90"/>
      <c r="R282" s="90"/>
      <c r="T282" s="93"/>
    </row>
    <row r="283" spans="1:20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90"/>
      <c r="O283" s="90"/>
      <c r="P283" s="90"/>
      <c r="Q283" s="90"/>
      <c r="R283" s="90"/>
      <c r="T283" s="93"/>
    </row>
    <row r="284" spans="1:20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90"/>
      <c r="O284" s="90"/>
      <c r="P284" s="90"/>
      <c r="Q284" s="90"/>
      <c r="R284" s="90"/>
      <c r="T284" s="93"/>
    </row>
    <row r="285" spans="1:20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90"/>
      <c r="O285" s="90"/>
      <c r="P285" s="90"/>
      <c r="Q285" s="90"/>
      <c r="R285" s="90"/>
      <c r="T285" s="93"/>
    </row>
    <row r="286" spans="1:20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90"/>
      <c r="O286" s="90"/>
      <c r="P286" s="90"/>
      <c r="Q286" s="90"/>
      <c r="R286" s="90"/>
      <c r="T286" s="93"/>
    </row>
    <row r="287" spans="1:20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90"/>
      <c r="O287" s="90"/>
      <c r="P287" s="90"/>
      <c r="Q287" s="90"/>
      <c r="R287" s="90"/>
      <c r="T287" s="93"/>
    </row>
    <row r="288" spans="1:20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90"/>
      <c r="O288" s="90"/>
      <c r="P288" s="90"/>
      <c r="Q288" s="90"/>
      <c r="R288" s="90"/>
      <c r="T288" s="93"/>
    </row>
    <row r="289" spans="1:20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90"/>
      <c r="O289" s="90"/>
      <c r="P289" s="90"/>
      <c r="Q289" s="90"/>
      <c r="R289" s="90"/>
      <c r="T289" s="93"/>
    </row>
    <row r="290" spans="1:20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90"/>
      <c r="O290" s="90"/>
      <c r="P290" s="90"/>
      <c r="Q290" s="90"/>
      <c r="R290" s="90"/>
      <c r="T290" s="93"/>
    </row>
    <row r="291" spans="1:20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90"/>
      <c r="O291" s="90"/>
      <c r="P291" s="90"/>
      <c r="Q291" s="90"/>
      <c r="R291" s="90"/>
      <c r="T291" s="93"/>
    </row>
    <row r="292" spans="1:20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90"/>
      <c r="O292" s="90"/>
      <c r="P292" s="90"/>
      <c r="Q292" s="90"/>
      <c r="R292" s="90"/>
      <c r="T292" s="93"/>
    </row>
    <row r="293" spans="1:20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90"/>
      <c r="O293" s="90"/>
      <c r="P293" s="90"/>
      <c r="Q293" s="90"/>
      <c r="R293" s="90"/>
      <c r="T293" s="93"/>
    </row>
    <row r="294" spans="1:20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90"/>
      <c r="O294" s="90"/>
      <c r="P294" s="90"/>
      <c r="Q294" s="90"/>
      <c r="R294" s="90"/>
      <c r="T294" s="93"/>
    </row>
    <row r="295" spans="1:20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90"/>
      <c r="O295" s="90"/>
      <c r="P295" s="90"/>
      <c r="Q295" s="90"/>
      <c r="R295" s="90"/>
      <c r="T295" s="93"/>
    </row>
    <row r="296" spans="1:20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90"/>
      <c r="O296" s="90"/>
      <c r="P296" s="90"/>
      <c r="Q296" s="90"/>
      <c r="R296" s="90"/>
      <c r="T296" s="93"/>
    </row>
    <row r="297" spans="1:20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90"/>
      <c r="O297" s="90"/>
      <c r="P297" s="90"/>
      <c r="Q297" s="90"/>
      <c r="R297" s="90"/>
      <c r="T297" s="93"/>
    </row>
    <row r="298" spans="1:20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90"/>
      <c r="O298" s="90"/>
      <c r="P298" s="90"/>
      <c r="Q298" s="90"/>
      <c r="R298" s="90"/>
      <c r="T298" s="93"/>
    </row>
    <row r="299" spans="1:20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90"/>
      <c r="O299" s="90"/>
      <c r="P299" s="90"/>
      <c r="Q299" s="90"/>
      <c r="R299" s="90"/>
      <c r="T299" s="93"/>
    </row>
    <row r="300" spans="1:20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90"/>
      <c r="O300" s="90"/>
      <c r="P300" s="90"/>
      <c r="Q300" s="90"/>
      <c r="R300" s="90"/>
      <c r="T300" s="93"/>
    </row>
    <row r="301" spans="1:20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90"/>
      <c r="O301" s="90"/>
      <c r="P301" s="90"/>
      <c r="Q301" s="90"/>
      <c r="R301" s="90"/>
      <c r="T301" s="93"/>
    </row>
    <row r="302" spans="1:20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90"/>
      <c r="O302" s="90"/>
      <c r="P302" s="90"/>
      <c r="Q302" s="90"/>
      <c r="R302" s="90"/>
      <c r="T302" s="93"/>
    </row>
    <row r="303" spans="1:20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90"/>
      <c r="O303" s="90"/>
      <c r="P303" s="90"/>
      <c r="Q303" s="90"/>
      <c r="R303" s="90"/>
      <c r="T303" s="93"/>
    </row>
    <row r="304" spans="1:20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90"/>
      <c r="O304" s="90"/>
      <c r="P304" s="90"/>
      <c r="Q304" s="90"/>
      <c r="R304" s="90"/>
      <c r="T304" s="93"/>
    </row>
    <row r="305" spans="1:20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90"/>
      <c r="O305" s="90"/>
      <c r="P305" s="90"/>
      <c r="Q305" s="90"/>
      <c r="R305" s="90"/>
      <c r="T305" s="93"/>
    </row>
    <row r="306" spans="1:20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90"/>
      <c r="O306" s="90"/>
      <c r="P306" s="90"/>
      <c r="Q306" s="90"/>
      <c r="R306" s="90"/>
      <c r="T306" s="93"/>
    </row>
    <row r="307" spans="1:20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90"/>
      <c r="O307" s="90"/>
      <c r="P307" s="90"/>
      <c r="Q307" s="90"/>
      <c r="R307" s="90"/>
      <c r="T307" s="93"/>
    </row>
    <row r="308" spans="1:20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90"/>
      <c r="O308" s="90"/>
      <c r="P308" s="90"/>
      <c r="Q308" s="90"/>
      <c r="R308" s="90"/>
      <c r="T308" s="93"/>
    </row>
    <row r="309" spans="1:20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90"/>
      <c r="O309" s="90"/>
      <c r="P309" s="90"/>
      <c r="Q309" s="90"/>
      <c r="R309" s="90"/>
      <c r="T309" s="93"/>
    </row>
    <row r="310" spans="1:20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90"/>
      <c r="O310" s="90"/>
      <c r="P310" s="90"/>
      <c r="Q310" s="90"/>
      <c r="R310" s="90"/>
      <c r="T310" s="93"/>
    </row>
    <row r="311" spans="1:20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90"/>
      <c r="O311" s="90"/>
      <c r="P311" s="90"/>
      <c r="Q311" s="90"/>
      <c r="R311" s="90"/>
      <c r="T311" s="93"/>
    </row>
    <row r="312" spans="1:20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90"/>
      <c r="O312" s="90"/>
      <c r="P312" s="90"/>
      <c r="Q312" s="90"/>
      <c r="R312" s="90"/>
      <c r="T312" s="93"/>
    </row>
    <row r="313" spans="1:20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90"/>
      <c r="O313" s="90"/>
      <c r="P313" s="90"/>
      <c r="Q313" s="90"/>
      <c r="R313" s="90"/>
      <c r="T313" s="93"/>
    </row>
    <row r="314" spans="1:20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90"/>
      <c r="O314" s="90"/>
      <c r="P314" s="90"/>
      <c r="Q314" s="90"/>
      <c r="R314" s="90"/>
      <c r="T314" s="93"/>
    </row>
    <row r="315" spans="1:20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90"/>
      <c r="O315" s="90"/>
      <c r="P315" s="90"/>
      <c r="Q315" s="90"/>
      <c r="R315" s="90"/>
      <c r="T315" s="93"/>
    </row>
    <row r="316" spans="1:20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90"/>
      <c r="O316" s="90"/>
      <c r="P316" s="90"/>
      <c r="Q316" s="90"/>
      <c r="R316" s="90"/>
      <c r="T316" s="93"/>
    </row>
    <row r="317" spans="1:20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90"/>
      <c r="O317" s="90"/>
      <c r="P317" s="90"/>
      <c r="Q317" s="90"/>
      <c r="R317" s="90"/>
      <c r="T317" s="93"/>
    </row>
    <row r="318" spans="1:20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90"/>
      <c r="O318" s="90"/>
      <c r="P318" s="90"/>
      <c r="Q318" s="90"/>
      <c r="R318" s="90"/>
      <c r="T318" s="93"/>
    </row>
    <row r="319" spans="1:20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90"/>
      <c r="O319" s="90"/>
      <c r="P319" s="90"/>
      <c r="Q319" s="90"/>
      <c r="R319" s="90"/>
      <c r="T319" s="93"/>
    </row>
    <row r="320" spans="1:20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90"/>
      <c r="O320" s="90"/>
      <c r="P320" s="90"/>
      <c r="Q320" s="90"/>
      <c r="R320" s="90"/>
      <c r="T320" s="93"/>
    </row>
    <row r="321" spans="1:20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90"/>
      <c r="O321" s="90"/>
      <c r="P321" s="90"/>
      <c r="Q321" s="90"/>
      <c r="R321" s="90"/>
      <c r="T321" s="93"/>
    </row>
    <row r="322" spans="1:20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90"/>
      <c r="O322" s="90"/>
      <c r="P322" s="90"/>
      <c r="Q322" s="90"/>
      <c r="R322" s="90"/>
      <c r="T322" s="93"/>
    </row>
    <row r="323" spans="1:20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90"/>
      <c r="O323" s="90"/>
      <c r="P323" s="90"/>
      <c r="Q323" s="90"/>
      <c r="R323" s="90"/>
      <c r="T323" s="93"/>
    </row>
    <row r="324" spans="1:20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90"/>
      <c r="O324" s="90"/>
      <c r="P324" s="90"/>
      <c r="Q324" s="90"/>
      <c r="R324" s="90"/>
      <c r="T324" s="93"/>
    </row>
    <row r="325" spans="1:20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90"/>
      <c r="O325" s="90"/>
      <c r="P325" s="90"/>
      <c r="Q325" s="90"/>
      <c r="R325" s="90"/>
      <c r="T325" s="93"/>
    </row>
    <row r="326" spans="1:20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90"/>
      <c r="O326" s="90"/>
      <c r="P326" s="90"/>
      <c r="Q326" s="90"/>
      <c r="R326" s="90"/>
      <c r="T326" s="93"/>
    </row>
    <row r="327" spans="1:20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90"/>
      <c r="O327" s="90"/>
      <c r="P327" s="90"/>
      <c r="Q327" s="90"/>
      <c r="R327" s="90"/>
      <c r="T327" s="93"/>
    </row>
    <row r="328" spans="1:20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90"/>
      <c r="O328" s="90"/>
      <c r="P328" s="90"/>
      <c r="Q328" s="90"/>
      <c r="R328" s="90"/>
      <c r="T328" s="93"/>
    </row>
    <row r="329" spans="1:20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90"/>
      <c r="O329" s="90"/>
      <c r="P329" s="90"/>
      <c r="Q329" s="90"/>
      <c r="R329" s="90"/>
      <c r="T329" s="93"/>
    </row>
    <row r="330" spans="1:20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90"/>
      <c r="O330" s="90"/>
      <c r="P330" s="90"/>
      <c r="Q330" s="90"/>
      <c r="R330" s="90"/>
      <c r="T330" s="93"/>
    </row>
    <row r="331" spans="1:20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90"/>
      <c r="O331" s="90"/>
      <c r="P331" s="90"/>
      <c r="Q331" s="90"/>
      <c r="R331" s="90"/>
      <c r="T331" s="93"/>
    </row>
    <row r="332" spans="1:20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90"/>
      <c r="O332" s="90"/>
      <c r="P332" s="90"/>
      <c r="Q332" s="90"/>
      <c r="R332" s="90"/>
      <c r="T332" s="93"/>
    </row>
    <row r="333" spans="1:20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90"/>
      <c r="O333" s="90"/>
      <c r="P333" s="90"/>
      <c r="Q333" s="90"/>
      <c r="R333" s="90"/>
      <c r="T333" s="93"/>
    </row>
    <row r="334" spans="1:20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90"/>
      <c r="O334" s="90"/>
      <c r="P334" s="90"/>
      <c r="Q334" s="90"/>
      <c r="R334" s="90"/>
      <c r="T334" s="93"/>
    </row>
    <row r="335" spans="1:20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90"/>
      <c r="O335" s="90"/>
      <c r="P335" s="90"/>
      <c r="Q335" s="90"/>
      <c r="R335" s="90"/>
      <c r="T335" s="93"/>
    </row>
    <row r="336" spans="1:20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90"/>
      <c r="O336" s="90"/>
      <c r="P336" s="90"/>
      <c r="Q336" s="90"/>
      <c r="R336" s="90"/>
      <c r="T336" s="93"/>
    </row>
    <row r="337" spans="1:20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90"/>
      <c r="O337" s="90"/>
      <c r="P337" s="90"/>
      <c r="Q337" s="90"/>
      <c r="R337" s="90"/>
      <c r="T337" s="93"/>
    </row>
    <row r="338" spans="1:20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90"/>
      <c r="O338" s="90"/>
      <c r="P338" s="90"/>
      <c r="Q338" s="90"/>
      <c r="R338" s="90"/>
      <c r="T338" s="93"/>
    </row>
    <row r="339" spans="1:20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90"/>
      <c r="O339" s="90"/>
      <c r="P339" s="90"/>
      <c r="Q339" s="90"/>
      <c r="R339" s="90"/>
      <c r="T339" s="93"/>
    </row>
    <row r="340" spans="1:20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90"/>
      <c r="O340" s="90"/>
      <c r="P340" s="90"/>
      <c r="Q340" s="90"/>
      <c r="R340" s="90"/>
      <c r="T340" s="93"/>
    </row>
    <row r="341" spans="1:20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90"/>
      <c r="O341" s="90"/>
      <c r="P341" s="90"/>
      <c r="Q341" s="90"/>
      <c r="R341" s="90"/>
      <c r="T341" s="93"/>
    </row>
    <row r="342" spans="1:20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90"/>
      <c r="O342" s="90"/>
      <c r="P342" s="90"/>
      <c r="Q342" s="90"/>
      <c r="R342" s="90"/>
      <c r="T342" s="93"/>
    </row>
    <row r="343" spans="1:20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90"/>
      <c r="O343" s="90"/>
      <c r="P343" s="90"/>
      <c r="Q343" s="90"/>
      <c r="R343" s="90"/>
      <c r="T343" s="93"/>
    </row>
    <row r="344" spans="1:20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90"/>
      <c r="O344" s="90"/>
      <c r="P344" s="90"/>
      <c r="Q344" s="90"/>
      <c r="R344" s="90"/>
      <c r="T344" s="93"/>
    </row>
    <row r="345" spans="1:20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90"/>
      <c r="O345" s="90"/>
      <c r="P345" s="90"/>
      <c r="Q345" s="90"/>
      <c r="R345" s="90"/>
      <c r="T345" s="93"/>
    </row>
    <row r="346" spans="1:20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90"/>
      <c r="O346" s="90"/>
      <c r="P346" s="90"/>
      <c r="Q346" s="90"/>
      <c r="R346" s="90"/>
      <c r="T346" s="93"/>
    </row>
    <row r="347" spans="1:20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90"/>
      <c r="O347" s="90"/>
      <c r="P347" s="90"/>
      <c r="Q347" s="90"/>
      <c r="R347" s="90"/>
      <c r="T347" s="93"/>
    </row>
    <row r="348" spans="1:20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90"/>
      <c r="O348" s="90"/>
      <c r="P348" s="90"/>
      <c r="Q348" s="90"/>
      <c r="R348" s="90"/>
      <c r="T348" s="93"/>
    </row>
    <row r="349" spans="1:20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90"/>
      <c r="O349" s="90"/>
      <c r="P349" s="90"/>
      <c r="Q349" s="90"/>
      <c r="R349" s="90"/>
      <c r="T349" s="93"/>
    </row>
    <row r="350" spans="1:20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90"/>
      <c r="O350" s="90"/>
      <c r="P350" s="90"/>
      <c r="Q350" s="90"/>
      <c r="R350" s="90"/>
      <c r="T350" s="93"/>
    </row>
    <row r="351" spans="1:20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90"/>
      <c r="O351" s="90"/>
      <c r="P351" s="90"/>
      <c r="Q351" s="90"/>
      <c r="R351" s="90"/>
      <c r="T351" s="93"/>
    </row>
    <row r="352" spans="1:20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90"/>
      <c r="O352" s="90"/>
      <c r="P352" s="90"/>
      <c r="Q352" s="90"/>
      <c r="R352" s="90"/>
      <c r="T352" s="93"/>
    </row>
    <row r="353" spans="1:20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90"/>
      <c r="O353" s="90"/>
      <c r="P353" s="90"/>
      <c r="Q353" s="90"/>
      <c r="R353" s="90"/>
      <c r="T353" s="93"/>
    </row>
    <row r="354" spans="1:20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90"/>
      <c r="O354" s="90"/>
      <c r="P354" s="90"/>
      <c r="Q354" s="90"/>
      <c r="R354" s="90"/>
      <c r="T354" s="93"/>
    </row>
    <row r="355" spans="1:20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90"/>
      <c r="O355" s="90"/>
      <c r="P355" s="90"/>
      <c r="Q355" s="90"/>
      <c r="R355" s="90"/>
      <c r="T355" s="93"/>
    </row>
    <row r="356" spans="1:20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90"/>
      <c r="O356" s="90"/>
      <c r="P356" s="90"/>
      <c r="Q356" s="90"/>
      <c r="R356" s="90"/>
      <c r="T356" s="93"/>
    </row>
    <row r="357" spans="1:20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90"/>
      <c r="O357" s="90"/>
      <c r="P357" s="90"/>
      <c r="Q357" s="90"/>
      <c r="R357" s="90"/>
      <c r="T357" s="93"/>
    </row>
    <row r="358" spans="1:20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90"/>
      <c r="O358" s="90"/>
      <c r="P358" s="90"/>
      <c r="Q358" s="90"/>
      <c r="R358" s="90"/>
      <c r="T358" s="93"/>
    </row>
    <row r="359" spans="1:20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90"/>
      <c r="O359" s="90"/>
      <c r="P359" s="90"/>
      <c r="Q359" s="90"/>
      <c r="R359" s="90"/>
      <c r="T359" s="93"/>
    </row>
    <row r="360" spans="1:20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90"/>
      <c r="O360" s="90"/>
      <c r="P360" s="90"/>
      <c r="Q360" s="90"/>
      <c r="R360" s="90"/>
      <c r="T360" s="93"/>
    </row>
    <row r="361" spans="1:20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90"/>
      <c r="O361" s="90"/>
      <c r="P361" s="90"/>
      <c r="Q361" s="90"/>
      <c r="R361" s="90"/>
      <c r="T361" s="93"/>
    </row>
    <row r="362" spans="1:20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90"/>
      <c r="O362" s="90"/>
      <c r="P362" s="90"/>
      <c r="Q362" s="90"/>
      <c r="R362" s="90"/>
      <c r="T362" s="93"/>
    </row>
    <row r="363" spans="1:20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90"/>
      <c r="O363" s="90"/>
      <c r="P363" s="90"/>
      <c r="Q363" s="90"/>
      <c r="R363" s="90"/>
      <c r="T363" s="93"/>
    </row>
    <row r="364" spans="1:20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90"/>
      <c r="O364" s="90"/>
      <c r="P364" s="90"/>
      <c r="Q364" s="90"/>
      <c r="R364" s="90"/>
      <c r="T364" s="93"/>
    </row>
    <row r="365" spans="1:20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90"/>
      <c r="O365" s="90"/>
      <c r="P365" s="90"/>
      <c r="Q365" s="90"/>
      <c r="R365" s="90"/>
      <c r="T365" s="93"/>
    </row>
    <row r="366" spans="1:20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90"/>
      <c r="O366" s="90"/>
      <c r="P366" s="90"/>
      <c r="Q366" s="90"/>
      <c r="R366" s="90"/>
      <c r="T366" s="93"/>
    </row>
    <row r="367" spans="1:20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90"/>
      <c r="O367" s="90"/>
      <c r="P367" s="90"/>
      <c r="Q367" s="90"/>
      <c r="R367" s="90"/>
      <c r="T367" s="93"/>
    </row>
    <row r="368" spans="1:20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90"/>
      <c r="O368" s="90"/>
      <c r="P368" s="90"/>
      <c r="Q368" s="90"/>
      <c r="R368" s="90"/>
      <c r="T368" s="93"/>
    </row>
    <row r="369" spans="1:20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90"/>
      <c r="O369" s="90"/>
      <c r="P369" s="90"/>
      <c r="Q369" s="90"/>
      <c r="R369" s="90"/>
      <c r="T369" s="93"/>
    </row>
    <row r="370" spans="1:20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90"/>
      <c r="O370" s="90"/>
      <c r="P370" s="90"/>
      <c r="Q370" s="90"/>
      <c r="R370" s="90"/>
      <c r="T370" s="93"/>
    </row>
    <row r="371" spans="1:20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90"/>
      <c r="O371" s="90"/>
      <c r="P371" s="90"/>
      <c r="Q371" s="90"/>
      <c r="R371" s="90"/>
      <c r="T371" s="93"/>
    </row>
    <row r="372" spans="1:20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90"/>
      <c r="O372" s="90"/>
      <c r="P372" s="90"/>
      <c r="Q372" s="90"/>
      <c r="R372" s="90"/>
      <c r="T372" s="93"/>
    </row>
    <row r="373" spans="1:20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90"/>
      <c r="O373" s="90"/>
      <c r="P373" s="90"/>
      <c r="Q373" s="90"/>
      <c r="R373" s="90"/>
      <c r="T373" s="93"/>
    </row>
    <row r="374" spans="1:20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90"/>
      <c r="O374" s="90"/>
      <c r="P374" s="90"/>
      <c r="Q374" s="90"/>
      <c r="R374" s="90"/>
      <c r="T374" s="93"/>
    </row>
    <row r="375" spans="1:20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90"/>
      <c r="O375" s="90"/>
      <c r="P375" s="90"/>
      <c r="Q375" s="90"/>
      <c r="R375" s="90"/>
      <c r="T375" s="93"/>
    </row>
    <row r="376" spans="1:20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90"/>
      <c r="O376" s="90"/>
      <c r="P376" s="90"/>
      <c r="Q376" s="90"/>
      <c r="R376" s="90"/>
      <c r="T376" s="93"/>
    </row>
    <row r="377" spans="1:20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90"/>
      <c r="O377" s="90"/>
      <c r="P377" s="90"/>
      <c r="Q377" s="90"/>
      <c r="R377" s="90"/>
      <c r="T377" s="93"/>
    </row>
    <row r="378" spans="1:20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90"/>
      <c r="O378" s="90"/>
      <c r="P378" s="90"/>
      <c r="Q378" s="90"/>
      <c r="R378" s="90"/>
      <c r="T378" s="93"/>
    </row>
    <row r="379" spans="1:20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90"/>
      <c r="O379" s="90"/>
      <c r="P379" s="90"/>
      <c r="Q379" s="90"/>
      <c r="R379" s="90"/>
      <c r="T379" s="93"/>
    </row>
    <row r="380" spans="1:20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90"/>
      <c r="O380" s="90"/>
      <c r="P380" s="90"/>
      <c r="Q380" s="90"/>
      <c r="R380" s="90"/>
      <c r="T380" s="93"/>
    </row>
    <row r="381" spans="1:20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90"/>
      <c r="O381" s="90"/>
      <c r="P381" s="90"/>
      <c r="Q381" s="90"/>
      <c r="R381" s="90"/>
      <c r="T381" s="93"/>
    </row>
    <row r="382" spans="1:20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90"/>
      <c r="O382" s="90"/>
      <c r="P382" s="90"/>
      <c r="Q382" s="90"/>
      <c r="R382" s="90"/>
      <c r="T382" s="93"/>
    </row>
    <row r="383" spans="1:20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90"/>
      <c r="O383" s="90"/>
      <c r="P383" s="90"/>
      <c r="Q383" s="90"/>
      <c r="R383" s="90"/>
      <c r="T383" s="93"/>
    </row>
    <row r="384" spans="1:20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90"/>
      <c r="O384" s="90"/>
      <c r="P384" s="90"/>
      <c r="Q384" s="90"/>
      <c r="R384" s="90"/>
      <c r="T384" s="93"/>
    </row>
    <row r="385" spans="1:20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90"/>
      <c r="O385" s="90"/>
      <c r="P385" s="90"/>
      <c r="Q385" s="90"/>
      <c r="R385" s="90"/>
      <c r="T385" s="93"/>
    </row>
    <row r="386" spans="1:20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90"/>
      <c r="O386" s="90"/>
      <c r="P386" s="90"/>
      <c r="Q386" s="90"/>
      <c r="R386" s="90"/>
      <c r="T386" s="93"/>
    </row>
    <row r="387" spans="1:20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90"/>
      <c r="O387" s="90"/>
      <c r="P387" s="90"/>
      <c r="Q387" s="90"/>
      <c r="R387" s="90"/>
      <c r="T387" s="93"/>
    </row>
    <row r="388" spans="1:20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90"/>
      <c r="O388" s="90"/>
      <c r="P388" s="90"/>
      <c r="Q388" s="90"/>
      <c r="R388" s="90"/>
      <c r="T388" s="93"/>
    </row>
    <row r="389" spans="1:20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90"/>
      <c r="O389" s="90"/>
      <c r="P389" s="90"/>
      <c r="Q389" s="90"/>
      <c r="R389" s="90"/>
      <c r="T389" s="93"/>
    </row>
    <row r="390" spans="1:20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90"/>
      <c r="O390" s="90"/>
      <c r="P390" s="90"/>
      <c r="Q390" s="90"/>
      <c r="R390" s="90"/>
      <c r="T390" s="93"/>
    </row>
    <row r="391" spans="1:20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90"/>
      <c r="O391" s="90"/>
      <c r="P391" s="90"/>
      <c r="Q391" s="90"/>
      <c r="R391" s="90"/>
      <c r="T391" s="93"/>
    </row>
    <row r="392" spans="1:20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90"/>
      <c r="O392" s="90"/>
      <c r="P392" s="90"/>
      <c r="Q392" s="90"/>
      <c r="R392" s="90"/>
      <c r="T392" s="93"/>
    </row>
    <row r="393" spans="1:20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90"/>
      <c r="O393" s="90"/>
      <c r="P393" s="90"/>
      <c r="Q393" s="90"/>
      <c r="R393" s="90"/>
      <c r="T393" s="93"/>
    </row>
    <row r="394" spans="1:20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90"/>
      <c r="O394" s="90"/>
      <c r="P394" s="90"/>
      <c r="Q394" s="90"/>
      <c r="R394" s="90"/>
      <c r="T394" s="93"/>
    </row>
    <row r="395" spans="1:20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90"/>
      <c r="O395" s="90"/>
      <c r="P395" s="90"/>
      <c r="Q395" s="90"/>
      <c r="R395" s="90"/>
      <c r="T395" s="93"/>
    </row>
    <row r="396" spans="1:20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90"/>
      <c r="O396" s="90"/>
      <c r="P396" s="90"/>
      <c r="Q396" s="90"/>
      <c r="R396" s="90"/>
      <c r="T396" s="93"/>
    </row>
    <row r="397" spans="1:20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90"/>
      <c r="O397" s="90"/>
      <c r="P397" s="90"/>
      <c r="Q397" s="90"/>
      <c r="R397" s="90"/>
      <c r="T397" s="93"/>
    </row>
    <row r="398" spans="1:20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90"/>
      <c r="O398" s="90"/>
      <c r="P398" s="90"/>
      <c r="Q398" s="90"/>
      <c r="R398" s="90"/>
      <c r="T398" s="93"/>
    </row>
    <row r="399" spans="1:20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90"/>
      <c r="O399" s="90"/>
      <c r="P399" s="90"/>
      <c r="Q399" s="90"/>
      <c r="R399" s="90"/>
      <c r="T399" s="93"/>
    </row>
    <row r="400" spans="1:20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90"/>
      <c r="O400" s="90"/>
      <c r="P400" s="90"/>
      <c r="Q400" s="90"/>
      <c r="R400" s="90"/>
      <c r="T400" s="93"/>
    </row>
    <row r="401" spans="1:20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90"/>
      <c r="O401" s="90"/>
      <c r="P401" s="90"/>
      <c r="Q401" s="90"/>
      <c r="R401" s="90"/>
      <c r="T401" s="93"/>
    </row>
    <row r="402" spans="1:20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90"/>
      <c r="O402" s="90"/>
      <c r="P402" s="90"/>
      <c r="Q402" s="90"/>
      <c r="R402" s="90"/>
      <c r="T402" s="93"/>
    </row>
    <row r="403" spans="1:20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90"/>
      <c r="O403" s="90"/>
      <c r="P403" s="90"/>
      <c r="Q403" s="90"/>
      <c r="R403" s="90"/>
      <c r="T403" s="93"/>
    </row>
    <row r="404" spans="1:20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90"/>
      <c r="O404" s="90"/>
      <c r="P404" s="90"/>
      <c r="Q404" s="90"/>
      <c r="R404" s="90"/>
      <c r="T404" s="93"/>
    </row>
    <row r="405" spans="1:20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90"/>
      <c r="O405" s="90"/>
      <c r="P405" s="90"/>
      <c r="Q405" s="90"/>
      <c r="R405" s="90"/>
      <c r="T405" s="93"/>
    </row>
    <row r="406" spans="1:20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90"/>
      <c r="O406" s="90"/>
      <c r="P406" s="90"/>
      <c r="Q406" s="90"/>
      <c r="R406" s="90"/>
      <c r="T406" s="93"/>
    </row>
    <row r="407" spans="1:20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90"/>
      <c r="O407" s="90"/>
      <c r="P407" s="90"/>
      <c r="Q407" s="90"/>
      <c r="R407" s="90"/>
      <c r="T407" s="93"/>
    </row>
    <row r="408" spans="1:20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90"/>
      <c r="O408" s="90"/>
      <c r="P408" s="90"/>
      <c r="Q408" s="90"/>
      <c r="R408" s="90"/>
      <c r="T408" s="93"/>
    </row>
    <row r="409" spans="1:20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90"/>
      <c r="O409" s="90"/>
      <c r="P409" s="90"/>
      <c r="Q409" s="90"/>
      <c r="R409" s="90"/>
      <c r="T409" s="93"/>
    </row>
    <row r="410" spans="1:20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90"/>
      <c r="O410" s="90"/>
      <c r="P410" s="90"/>
      <c r="Q410" s="90"/>
      <c r="R410" s="90"/>
      <c r="T410" s="93"/>
    </row>
    <row r="411" spans="1:20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90"/>
      <c r="O411" s="90"/>
      <c r="P411" s="90"/>
      <c r="Q411" s="90"/>
      <c r="R411" s="90"/>
      <c r="T411" s="93"/>
    </row>
    <row r="412" spans="1:20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90"/>
      <c r="O412" s="90"/>
      <c r="P412" s="90"/>
      <c r="Q412" s="90"/>
      <c r="R412" s="90"/>
      <c r="T412" s="93"/>
    </row>
    <row r="413" spans="1:20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90"/>
      <c r="O413" s="90"/>
      <c r="P413" s="90"/>
      <c r="Q413" s="90"/>
      <c r="R413" s="90"/>
      <c r="T413" s="93"/>
    </row>
    <row r="414" spans="1:20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90"/>
      <c r="O414" s="90"/>
      <c r="P414" s="90"/>
      <c r="Q414" s="90"/>
      <c r="R414" s="90"/>
      <c r="T414" s="93"/>
    </row>
    <row r="415" spans="1:20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90"/>
      <c r="O415" s="90"/>
      <c r="P415" s="90"/>
      <c r="Q415" s="90"/>
      <c r="R415" s="90"/>
      <c r="T415" s="93"/>
    </row>
    <row r="416" spans="1:20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90"/>
      <c r="O416" s="90"/>
      <c r="P416" s="90"/>
      <c r="Q416" s="90"/>
      <c r="R416" s="90"/>
      <c r="T416" s="93"/>
    </row>
    <row r="417" spans="1:20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90"/>
      <c r="O417" s="90"/>
      <c r="P417" s="90"/>
      <c r="Q417" s="90"/>
      <c r="R417" s="90"/>
      <c r="T417" s="93"/>
    </row>
    <row r="418" spans="1:20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90"/>
      <c r="O418" s="90"/>
      <c r="P418" s="90"/>
      <c r="Q418" s="90"/>
      <c r="R418" s="90"/>
      <c r="T418" s="93"/>
    </row>
    <row r="419" spans="1:20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90"/>
      <c r="O419" s="90"/>
      <c r="P419" s="90"/>
      <c r="Q419" s="90"/>
      <c r="R419" s="90"/>
      <c r="T419" s="93"/>
    </row>
    <row r="420" spans="1:20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90"/>
      <c r="O420" s="90"/>
      <c r="P420" s="90"/>
      <c r="Q420" s="90"/>
      <c r="R420" s="90"/>
      <c r="T420" s="93"/>
    </row>
    <row r="421" spans="1:20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90"/>
      <c r="O421" s="90"/>
      <c r="P421" s="90"/>
      <c r="Q421" s="90"/>
      <c r="R421" s="90"/>
      <c r="T421" s="93"/>
    </row>
    <row r="422" spans="1:20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90"/>
      <c r="O422" s="90"/>
      <c r="P422" s="90"/>
      <c r="Q422" s="90"/>
      <c r="R422" s="90"/>
      <c r="T422" s="93"/>
    </row>
    <row r="423" spans="1:20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90"/>
      <c r="O423" s="90"/>
      <c r="P423" s="90"/>
      <c r="Q423" s="90"/>
      <c r="R423" s="90"/>
      <c r="T423" s="93"/>
    </row>
    <row r="424" spans="1:20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90"/>
      <c r="O424" s="90"/>
      <c r="P424" s="90"/>
      <c r="Q424" s="90"/>
      <c r="R424" s="90"/>
      <c r="T424" s="93"/>
    </row>
    <row r="425" spans="1:20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90"/>
      <c r="O425" s="90"/>
      <c r="P425" s="90"/>
      <c r="Q425" s="90"/>
      <c r="R425" s="90"/>
      <c r="T425" s="93"/>
    </row>
    <row r="426" spans="1:20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90"/>
      <c r="O426" s="90"/>
      <c r="P426" s="90"/>
      <c r="Q426" s="90"/>
      <c r="R426" s="90"/>
      <c r="T426" s="93"/>
    </row>
    <row r="427" spans="1:20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90"/>
      <c r="O427" s="90"/>
      <c r="P427" s="90"/>
      <c r="Q427" s="90"/>
      <c r="R427" s="90"/>
      <c r="T427" s="93"/>
    </row>
    <row r="428" spans="1:20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90"/>
      <c r="O428" s="90"/>
      <c r="P428" s="90"/>
      <c r="Q428" s="90"/>
      <c r="R428" s="90"/>
      <c r="T428" s="93"/>
    </row>
    <row r="429" spans="1:20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90"/>
      <c r="O429" s="90"/>
      <c r="P429" s="90"/>
      <c r="Q429" s="90"/>
      <c r="R429" s="90"/>
      <c r="T429" s="93"/>
    </row>
    <row r="430" spans="1:20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90"/>
      <c r="O430" s="90"/>
      <c r="P430" s="90"/>
      <c r="Q430" s="90"/>
      <c r="R430" s="90"/>
      <c r="T430" s="93"/>
    </row>
    <row r="431" spans="1:20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90"/>
      <c r="O431" s="90"/>
      <c r="P431" s="90"/>
      <c r="Q431" s="90"/>
      <c r="R431" s="90"/>
      <c r="T431" s="93"/>
    </row>
    <row r="432" spans="1:20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90"/>
      <c r="O432" s="90"/>
      <c r="P432" s="90"/>
      <c r="Q432" s="90"/>
      <c r="R432" s="90"/>
      <c r="T432" s="93"/>
    </row>
    <row r="433" spans="1:20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90"/>
      <c r="O433" s="90"/>
      <c r="P433" s="90"/>
      <c r="Q433" s="90"/>
      <c r="R433" s="90"/>
      <c r="T433" s="93"/>
    </row>
    <row r="434" spans="1:20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90"/>
      <c r="O434" s="90"/>
      <c r="P434" s="90"/>
      <c r="Q434" s="90"/>
      <c r="R434" s="90"/>
      <c r="T434" s="93"/>
    </row>
    <row r="435" spans="1:20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90"/>
      <c r="O435" s="90"/>
      <c r="P435" s="90"/>
      <c r="Q435" s="90"/>
      <c r="R435" s="90"/>
      <c r="T435" s="93"/>
    </row>
    <row r="436" spans="1:20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90"/>
      <c r="O436" s="90"/>
      <c r="P436" s="90"/>
      <c r="Q436" s="90"/>
      <c r="R436" s="90"/>
      <c r="T436" s="93"/>
    </row>
    <row r="437" spans="1:20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90"/>
      <c r="O437" s="90"/>
      <c r="P437" s="90"/>
      <c r="Q437" s="90"/>
      <c r="R437" s="90"/>
      <c r="T437" s="93"/>
    </row>
    <row r="438" spans="1:20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90"/>
      <c r="O438" s="90"/>
      <c r="P438" s="90"/>
      <c r="Q438" s="90"/>
      <c r="R438" s="90"/>
      <c r="T438" s="93"/>
    </row>
    <row r="439" spans="1:20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90"/>
      <c r="O439" s="90"/>
      <c r="P439" s="90"/>
      <c r="Q439" s="90"/>
      <c r="R439" s="90"/>
      <c r="T439" s="93"/>
    </row>
    <row r="440" spans="1:20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90"/>
      <c r="O440" s="90"/>
      <c r="P440" s="90"/>
      <c r="Q440" s="90"/>
      <c r="R440" s="90"/>
      <c r="T440" s="93"/>
    </row>
    <row r="441" spans="1:20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90"/>
      <c r="O441" s="90"/>
      <c r="P441" s="90"/>
      <c r="Q441" s="90"/>
      <c r="R441" s="90"/>
      <c r="T441" s="93"/>
    </row>
    <row r="442" spans="1:20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90"/>
      <c r="O442" s="90"/>
      <c r="P442" s="90"/>
      <c r="Q442" s="90"/>
      <c r="R442" s="90"/>
      <c r="T442" s="93"/>
    </row>
    <row r="443" spans="1:20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90"/>
      <c r="O443" s="90"/>
      <c r="P443" s="90"/>
      <c r="Q443" s="90"/>
      <c r="R443" s="90"/>
      <c r="T443" s="93"/>
    </row>
    <row r="444" spans="1:20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90"/>
      <c r="O444" s="90"/>
      <c r="P444" s="90"/>
      <c r="Q444" s="90"/>
      <c r="R444" s="90"/>
      <c r="T444" s="93"/>
    </row>
    <row r="445" spans="1:20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90"/>
      <c r="O445" s="90"/>
      <c r="P445" s="90"/>
      <c r="Q445" s="90"/>
      <c r="R445" s="90"/>
      <c r="T445" s="93"/>
    </row>
    <row r="446" spans="1:20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90"/>
      <c r="O446" s="90"/>
      <c r="P446" s="90"/>
      <c r="Q446" s="90"/>
      <c r="R446" s="90"/>
      <c r="T446" s="93"/>
    </row>
    <row r="447" spans="1:20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90"/>
      <c r="O447" s="90"/>
      <c r="P447" s="90"/>
      <c r="Q447" s="90"/>
      <c r="R447" s="90"/>
      <c r="T447" s="93"/>
    </row>
    <row r="448" spans="1:20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90"/>
      <c r="O448" s="90"/>
      <c r="P448" s="90"/>
      <c r="Q448" s="90"/>
      <c r="R448" s="90"/>
      <c r="T448" s="93"/>
    </row>
    <row r="449" spans="1:20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90"/>
      <c r="O449" s="90"/>
      <c r="P449" s="90"/>
      <c r="Q449" s="90"/>
      <c r="R449" s="90"/>
      <c r="T449" s="93"/>
    </row>
    <row r="450" spans="1:20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90"/>
      <c r="O450" s="90"/>
      <c r="P450" s="90"/>
      <c r="Q450" s="90"/>
      <c r="R450" s="90"/>
      <c r="T450" s="93"/>
    </row>
    <row r="451" spans="1:20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90"/>
      <c r="O451" s="90"/>
      <c r="P451" s="90"/>
      <c r="Q451" s="90"/>
      <c r="R451" s="90"/>
      <c r="T451" s="93"/>
    </row>
    <row r="452" spans="1:20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90"/>
      <c r="O452" s="90"/>
      <c r="P452" s="90"/>
      <c r="Q452" s="90"/>
      <c r="R452" s="90"/>
      <c r="T452" s="93"/>
    </row>
    <row r="453" spans="1:20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90"/>
      <c r="O453" s="90"/>
      <c r="P453" s="90"/>
      <c r="Q453" s="90"/>
      <c r="R453" s="90"/>
      <c r="T453" s="93"/>
    </row>
    <row r="454" spans="1:20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90"/>
      <c r="O454" s="90"/>
      <c r="P454" s="90"/>
      <c r="Q454" s="90"/>
      <c r="R454" s="90"/>
      <c r="T454" s="93"/>
    </row>
    <row r="455" spans="1:20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90"/>
      <c r="O455" s="90"/>
      <c r="P455" s="90"/>
      <c r="Q455" s="90"/>
      <c r="R455" s="90"/>
      <c r="T455" s="93"/>
    </row>
    <row r="456" spans="1:20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90"/>
      <c r="O456" s="90"/>
      <c r="P456" s="90"/>
      <c r="Q456" s="90"/>
      <c r="R456" s="90"/>
      <c r="T456" s="93"/>
    </row>
    <row r="457" spans="1:20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90"/>
      <c r="O457" s="90"/>
      <c r="P457" s="90"/>
      <c r="Q457" s="90"/>
      <c r="R457" s="90"/>
      <c r="T457" s="93"/>
    </row>
    <row r="458" spans="1:20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90"/>
      <c r="O458" s="90"/>
      <c r="P458" s="90"/>
      <c r="Q458" s="90"/>
      <c r="R458" s="90"/>
      <c r="T458" s="93"/>
    </row>
    <row r="459" spans="1:20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90"/>
      <c r="O459" s="90"/>
      <c r="P459" s="90"/>
      <c r="Q459" s="90"/>
      <c r="R459" s="90"/>
      <c r="T459" s="93"/>
    </row>
    <row r="460" spans="1:20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90"/>
      <c r="O460" s="90"/>
      <c r="P460" s="90"/>
      <c r="Q460" s="90"/>
      <c r="R460" s="90"/>
      <c r="T460" s="93"/>
    </row>
    <row r="461" spans="1:20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90"/>
      <c r="O461" s="90"/>
      <c r="P461" s="90"/>
      <c r="Q461" s="90"/>
      <c r="R461" s="90"/>
      <c r="T461" s="93"/>
    </row>
    <row r="462" spans="1:20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90"/>
      <c r="O462" s="90"/>
      <c r="P462" s="90"/>
      <c r="Q462" s="90"/>
      <c r="R462" s="90"/>
      <c r="T462" s="93"/>
    </row>
    <row r="463" spans="1:20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90"/>
      <c r="O463" s="90"/>
      <c r="P463" s="90"/>
      <c r="Q463" s="90"/>
      <c r="R463" s="90"/>
      <c r="T463" s="93"/>
    </row>
    <row r="464" spans="1:20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90"/>
      <c r="O464" s="90"/>
      <c r="P464" s="90"/>
      <c r="Q464" s="90"/>
      <c r="R464" s="90"/>
      <c r="T464" s="93"/>
    </row>
    <row r="465" spans="1:20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90"/>
      <c r="O465" s="90"/>
      <c r="P465" s="90"/>
      <c r="Q465" s="90"/>
      <c r="R465" s="90"/>
      <c r="T465" s="93"/>
    </row>
    <row r="466" spans="1:20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90"/>
      <c r="O466" s="90"/>
      <c r="P466" s="90"/>
      <c r="Q466" s="90"/>
      <c r="R466" s="90"/>
      <c r="T466" s="93"/>
    </row>
    <row r="467" spans="1:20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90"/>
      <c r="O467" s="90"/>
      <c r="P467" s="90"/>
      <c r="Q467" s="90"/>
      <c r="R467" s="90"/>
      <c r="T467" s="93"/>
    </row>
    <row r="468" spans="1:20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90"/>
      <c r="O468" s="90"/>
      <c r="P468" s="90"/>
      <c r="Q468" s="90"/>
      <c r="R468" s="90"/>
      <c r="T468" s="93"/>
    </row>
    <row r="469" spans="1:20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90"/>
      <c r="O469" s="90"/>
      <c r="P469" s="90"/>
      <c r="Q469" s="90"/>
      <c r="R469" s="90"/>
      <c r="T469" s="93"/>
    </row>
    <row r="470" spans="1:20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90"/>
      <c r="O470" s="90"/>
      <c r="P470" s="90"/>
      <c r="Q470" s="90"/>
      <c r="R470" s="90"/>
      <c r="T470" s="93"/>
    </row>
    <row r="471" spans="1:20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90"/>
      <c r="O471" s="90"/>
      <c r="P471" s="90"/>
      <c r="Q471" s="90"/>
      <c r="R471" s="90"/>
      <c r="T471" s="93"/>
    </row>
    <row r="472" spans="1:20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90"/>
      <c r="O472" s="90"/>
      <c r="P472" s="90"/>
      <c r="Q472" s="90"/>
      <c r="R472" s="90"/>
      <c r="T472" s="93"/>
    </row>
    <row r="473" spans="1:20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90"/>
      <c r="O473" s="90"/>
      <c r="P473" s="90"/>
      <c r="Q473" s="90"/>
      <c r="R473" s="90"/>
      <c r="T473" s="93"/>
    </row>
    <row r="474" spans="1:20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90"/>
      <c r="O474" s="90"/>
      <c r="P474" s="90"/>
      <c r="Q474" s="90"/>
      <c r="R474" s="90"/>
      <c r="T474" s="93"/>
    </row>
    <row r="475" spans="1:20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90"/>
      <c r="O475" s="90"/>
      <c r="P475" s="90"/>
      <c r="Q475" s="90"/>
      <c r="R475" s="90"/>
      <c r="T475" s="93"/>
    </row>
    <row r="476" spans="1:20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90"/>
      <c r="O476" s="90"/>
      <c r="P476" s="90"/>
      <c r="Q476" s="90"/>
      <c r="R476" s="90"/>
      <c r="T476" s="93"/>
    </row>
    <row r="477" spans="1:20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90"/>
      <c r="O477" s="90"/>
      <c r="P477" s="90"/>
      <c r="Q477" s="90"/>
      <c r="R477" s="90"/>
      <c r="T477" s="93"/>
    </row>
    <row r="478" spans="1:20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90"/>
      <c r="O478" s="90"/>
      <c r="P478" s="90"/>
      <c r="Q478" s="90"/>
      <c r="R478" s="90"/>
      <c r="T478" s="93"/>
    </row>
    <row r="479" spans="1:20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90"/>
      <c r="O479" s="90"/>
      <c r="P479" s="90"/>
      <c r="Q479" s="90"/>
      <c r="R479" s="90"/>
      <c r="T479" s="93"/>
    </row>
    <row r="480" spans="1:20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90"/>
      <c r="O480" s="90"/>
      <c r="P480" s="90"/>
      <c r="Q480" s="90"/>
      <c r="R480" s="90"/>
      <c r="T480" s="93"/>
    </row>
    <row r="481" spans="1:20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90"/>
      <c r="O481" s="90"/>
      <c r="P481" s="90"/>
      <c r="Q481" s="90"/>
      <c r="R481" s="90"/>
      <c r="T481" s="93"/>
    </row>
    <row r="482" spans="1:20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90"/>
      <c r="O482" s="90"/>
      <c r="P482" s="90"/>
      <c r="Q482" s="90"/>
      <c r="R482" s="90"/>
      <c r="T482" s="93"/>
    </row>
    <row r="483" spans="1:20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90"/>
      <c r="O483" s="90"/>
      <c r="P483" s="90"/>
      <c r="Q483" s="90"/>
      <c r="R483" s="90"/>
      <c r="T483" s="93"/>
    </row>
    <row r="484" spans="1:20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90"/>
      <c r="O484" s="90"/>
      <c r="P484" s="90"/>
      <c r="Q484" s="90"/>
      <c r="R484" s="90"/>
      <c r="T484" s="93"/>
    </row>
    <row r="485" spans="1:20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90"/>
      <c r="O485" s="90"/>
      <c r="P485" s="90"/>
      <c r="Q485" s="90"/>
      <c r="R485" s="90"/>
      <c r="T485" s="93"/>
    </row>
    <row r="486" spans="1:20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90"/>
      <c r="O486" s="90"/>
      <c r="P486" s="90"/>
      <c r="Q486" s="90"/>
      <c r="R486" s="90"/>
      <c r="T486" s="93"/>
    </row>
    <row r="487" spans="1:20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90"/>
      <c r="O487" s="90"/>
      <c r="P487" s="90"/>
      <c r="Q487" s="90"/>
      <c r="R487" s="90"/>
      <c r="T487" s="93"/>
    </row>
    <row r="488" spans="1:20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90"/>
      <c r="O488" s="90"/>
      <c r="P488" s="90"/>
      <c r="Q488" s="90"/>
      <c r="R488" s="90"/>
      <c r="T488" s="93"/>
    </row>
    <row r="489" spans="1:20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90"/>
      <c r="O489" s="90"/>
      <c r="P489" s="90"/>
      <c r="Q489" s="90"/>
      <c r="R489" s="90"/>
      <c r="T489" s="93"/>
    </row>
    <row r="490" spans="1:20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90"/>
      <c r="O490" s="90"/>
      <c r="P490" s="90"/>
      <c r="Q490" s="90"/>
      <c r="R490" s="90"/>
      <c r="T490" s="93"/>
    </row>
    <row r="491" spans="1:20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90"/>
      <c r="O491" s="90"/>
      <c r="P491" s="90"/>
      <c r="Q491" s="90"/>
      <c r="R491" s="90"/>
      <c r="T491" s="93"/>
    </row>
    <row r="492" spans="1:20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90"/>
      <c r="O492" s="90"/>
      <c r="P492" s="90"/>
      <c r="Q492" s="90"/>
      <c r="R492" s="90"/>
      <c r="T492" s="93"/>
    </row>
    <row r="493" spans="1:20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90"/>
      <c r="O493" s="90"/>
      <c r="P493" s="90"/>
      <c r="Q493" s="90"/>
      <c r="R493" s="90"/>
      <c r="T493" s="93"/>
    </row>
    <row r="494" spans="1:20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90"/>
      <c r="O494" s="90"/>
      <c r="P494" s="90"/>
      <c r="Q494" s="90"/>
      <c r="R494" s="90"/>
      <c r="T494" s="93"/>
    </row>
    <row r="495" spans="1:20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90"/>
      <c r="O495" s="90"/>
      <c r="P495" s="90"/>
      <c r="Q495" s="90"/>
      <c r="R495" s="90"/>
      <c r="T495" s="93"/>
    </row>
    <row r="496" spans="1:20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90"/>
      <c r="O496" s="90"/>
      <c r="P496" s="90"/>
      <c r="Q496" s="90"/>
      <c r="R496" s="90"/>
      <c r="T496" s="93"/>
    </row>
    <row r="497" spans="1:20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90"/>
      <c r="O497" s="90"/>
      <c r="P497" s="90"/>
      <c r="Q497" s="90"/>
      <c r="R497" s="90"/>
      <c r="T497" s="93"/>
    </row>
    <row r="498" spans="1:20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90"/>
      <c r="O498" s="90"/>
      <c r="P498" s="90"/>
      <c r="Q498" s="90"/>
      <c r="R498" s="90"/>
      <c r="T498" s="93"/>
    </row>
    <row r="499" spans="1:20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90"/>
      <c r="O499" s="90"/>
      <c r="P499" s="90"/>
      <c r="Q499" s="90"/>
      <c r="R499" s="90"/>
      <c r="T499" s="93"/>
    </row>
    <row r="500" spans="1:20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90"/>
      <c r="O500" s="90"/>
      <c r="P500" s="90"/>
      <c r="Q500" s="90"/>
      <c r="R500" s="90"/>
      <c r="T500" s="93"/>
    </row>
    <row r="501" spans="1:20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90"/>
      <c r="O501" s="90"/>
      <c r="P501" s="90"/>
      <c r="Q501" s="90"/>
      <c r="R501" s="90"/>
      <c r="T501" s="93"/>
    </row>
    <row r="502" spans="1:20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90"/>
      <c r="O502" s="90"/>
      <c r="P502" s="90"/>
      <c r="Q502" s="90"/>
      <c r="R502" s="90"/>
      <c r="T502" s="93"/>
    </row>
    <row r="503" spans="1:20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90"/>
      <c r="O503" s="90"/>
      <c r="P503" s="90"/>
      <c r="Q503" s="90"/>
      <c r="R503" s="90"/>
      <c r="T503" s="93"/>
    </row>
    <row r="504" spans="1:20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90"/>
      <c r="O504" s="90"/>
      <c r="P504" s="90"/>
      <c r="Q504" s="90"/>
      <c r="R504" s="90"/>
      <c r="T504" s="93"/>
    </row>
    <row r="505" spans="1:20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90"/>
      <c r="O505" s="90"/>
      <c r="P505" s="90"/>
      <c r="Q505" s="90"/>
      <c r="R505" s="90"/>
      <c r="T505" s="93"/>
    </row>
    <row r="506" spans="1:20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90"/>
      <c r="O506" s="90"/>
      <c r="P506" s="90"/>
      <c r="Q506" s="90"/>
      <c r="R506" s="90"/>
      <c r="T506" s="93"/>
    </row>
    <row r="507" spans="1:20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90"/>
      <c r="O507" s="90"/>
      <c r="P507" s="90"/>
      <c r="Q507" s="90"/>
      <c r="R507" s="90"/>
      <c r="T507" s="93"/>
    </row>
    <row r="508" spans="1:20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90"/>
      <c r="O508" s="90"/>
      <c r="P508" s="90"/>
      <c r="Q508" s="90"/>
      <c r="R508" s="90"/>
      <c r="T508" s="93"/>
    </row>
    <row r="509" spans="1:20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90"/>
      <c r="O509" s="90"/>
      <c r="P509" s="90"/>
      <c r="Q509" s="90"/>
      <c r="R509" s="90"/>
      <c r="T509" s="93"/>
    </row>
    <row r="510" spans="1:20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90"/>
      <c r="O510" s="90"/>
      <c r="P510" s="90"/>
      <c r="Q510" s="90"/>
      <c r="R510" s="90"/>
      <c r="T510" s="93"/>
    </row>
    <row r="511" spans="1:20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90"/>
      <c r="O511" s="90"/>
      <c r="P511" s="90"/>
      <c r="Q511" s="90"/>
      <c r="R511" s="90"/>
      <c r="T511" s="93"/>
    </row>
    <row r="512" spans="1:20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90"/>
      <c r="O512" s="90"/>
      <c r="P512" s="90"/>
      <c r="Q512" s="90"/>
      <c r="R512" s="90"/>
      <c r="T512" s="93"/>
    </row>
    <row r="513" spans="1:20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90"/>
      <c r="O513" s="90"/>
      <c r="P513" s="90"/>
      <c r="Q513" s="90"/>
      <c r="R513" s="90"/>
      <c r="T513" s="93"/>
    </row>
    <row r="514" spans="1:20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90"/>
      <c r="O514" s="90"/>
      <c r="P514" s="90"/>
      <c r="Q514" s="90"/>
      <c r="R514" s="90"/>
      <c r="T514" s="93"/>
    </row>
    <row r="515" spans="1:20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90"/>
      <c r="O515" s="90"/>
      <c r="P515" s="90"/>
      <c r="Q515" s="90"/>
      <c r="R515" s="90"/>
      <c r="T515" s="93"/>
    </row>
    <row r="516" spans="1:20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90"/>
      <c r="O516" s="90"/>
      <c r="P516" s="90"/>
      <c r="Q516" s="90"/>
      <c r="R516" s="90"/>
      <c r="T516" s="93"/>
    </row>
    <row r="517" spans="1:20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90"/>
      <c r="O517" s="90"/>
      <c r="P517" s="90"/>
      <c r="Q517" s="90"/>
      <c r="R517" s="90"/>
      <c r="T517" s="93"/>
    </row>
    <row r="518" spans="1:20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90"/>
      <c r="O518" s="90"/>
      <c r="P518" s="90"/>
      <c r="Q518" s="90"/>
      <c r="R518" s="90"/>
      <c r="T518" s="93"/>
    </row>
    <row r="519" spans="1:20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90"/>
      <c r="O519" s="90"/>
      <c r="P519" s="90"/>
      <c r="Q519" s="90"/>
      <c r="R519" s="90"/>
      <c r="T519" s="93"/>
    </row>
    <row r="520" spans="1:20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90"/>
      <c r="O520" s="90"/>
      <c r="P520" s="90"/>
      <c r="Q520" s="90"/>
      <c r="R520" s="90"/>
      <c r="T520" s="93"/>
    </row>
    <row r="521" spans="1:20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90"/>
      <c r="O521" s="90"/>
      <c r="P521" s="90"/>
      <c r="Q521" s="90"/>
      <c r="R521" s="90"/>
      <c r="T521" s="93"/>
    </row>
    <row r="522" spans="1:20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90"/>
      <c r="O522" s="90"/>
      <c r="P522" s="90"/>
      <c r="Q522" s="90"/>
      <c r="R522" s="90"/>
      <c r="T522" s="93"/>
    </row>
    <row r="523" spans="1:20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90"/>
      <c r="O523" s="90"/>
      <c r="P523" s="90"/>
      <c r="Q523" s="90"/>
      <c r="R523" s="90"/>
      <c r="T523" s="93"/>
    </row>
    <row r="524" spans="1:20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90"/>
      <c r="O524" s="90"/>
      <c r="P524" s="90"/>
      <c r="Q524" s="90"/>
      <c r="R524" s="90"/>
      <c r="T524" s="93"/>
    </row>
    <row r="525" spans="1:20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90"/>
      <c r="O525" s="90"/>
      <c r="P525" s="90"/>
      <c r="Q525" s="90"/>
      <c r="R525" s="90"/>
      <c r="T525" s="93"/>
    </row>
    <row r="526" spans="1:20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90"/>
      <c r="O526" s="90"/>
      <c r="P526" s="90"/>
      <c r="Q526" s="90"/>
      <c r="R526" s="90"/>
      <c r="T526" s="93"/>
    </row>
    <row r="527" spans="1:20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90"/>
      <c r="O527" s="90"/>
      <c r="P527" s="90"/>
      <c r="Q527" s="90"/>
      <c r="R527" s="90"/>
      <c r="T527" s="93"/>
    </row>
    <row r="528" spans="1:20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90"/>
      <c r="O528" s="90"/>
      <c r="P528" s="90"/>
      <c r="Q528" s="90"/>
      <c r="R528" s="90"/>
      <c r="T528" s="93"/>
    </row>
    <row r="529" spans="1:20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90"/>
      <c r="O529" s="90"/>
      <c r="P529" s="90"/>
      <c r="Q529" s="90"/>
      <c r="R529" s="90"/>
      <c r="T529" s="93"/>
    </row>
    <row r="530" spans="1:20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90"/>
      <c r="O530" s="90"/>
      <c r="P530" s="90"/>
      <c r="Q530" s="90"/>
      <c r="R530" s="90"/>
      <c r="T530" s="93"/>
    </row>
    <row r="531" spans="1:20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90"/>
      <c r="O531" s="90"/>
      <c r="P531" s="90"/>
      <c r="Q531" s="90"/>
      <c r="R531" s="90"/>
      <c r="T531" s="93"/>
    </row>
    <row r="532" spans="1:20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90"/>
      <c r="O532" s="90"/>
      <c r="P532" s="90"/>
      <c r="Q532" s="90"/>
      <c r="R532" s="90"/>
      <c r="T532" s="93"/>
    </row>
    <row r="533" spans="1:20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90"/>
      <c r="O533" s="90"/>
      <c r="P533" s="90"/>
      <c r="Q533" s="90"/>
      <c r="R533" s="90"/>
      <c r="T533" s="93"/>
    </row>
    <row r="534" spans="1:20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90"/>
      <c r="O534" s="90"/>
      <c r="P534" s="90"/>
      <c r="Q534" s="90"/>
      <c r="R534" s="90"/>
      <c r="T534" s="93"/>
    </row>
    <row r="535" spans="1:20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90"/>
      <c r="O535" s="90"/>
      <c r="P535" s="90"/>
      <c r="Q535" s="90"/>
      <c r="R535" s="90"/>
      <c r="T535" s="93"/>
    </row>
    <row r="536" spans="1:20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90"/>
      <c r="O536" s="90"/>
      <c r="P536" s="90"/>
      <c r="Q536" s="90"/>
      <c r="R536" s="90"/>
      <c r="T536" s="93"/>
    </row>
    <row r="537" spans="1:20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90"/>
      <c r="O537" s="90"/>
      <c r="P537" s="90"/>
      <c r="Q537" s="90"/>
      <c r="R537" s="90"/>
      <c r="T537" s="93"/>
    </row>
    <row r="538" spans="1:20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90"/>
      <c r="O538" s="90"/>
      <c r="P538" s="90"/>
      <c r="Q538" s="90"/>
      <c r="R538" s="90"/>
      <c r="T538" s="93"/>
    </row>
    <row r="539" spans="1:20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90"/>
      <c r="O539" s="90"/>
      <c r="P539" s="90"/>
      <c r="Q539" s="90"/>
      <c r="R539" s="90"/>
      <c r="T539" s="93"/>
    </row>
    <row r="540" spans="1:20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90"/>
      <c r="O540" s="90"/>
      <c r="P540" s="90"/>
      <c r="Q540" s="90"/>
      <c r="R540" s="90"/>
      <c r="T540" s="93"/>
    </row>
    <row r="541" spans="1:20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90"/>
      <c r="O541" s="90"/>
      <c r="P541" s="90"/>
      <c r="Q541" s="90"/>
      <c r="R541" s="90"/>
      <c r="T541" s="93"/>
    </row>
    <row r="542" spans="1:20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90"/>
      <c r="O542" s="90"/>
      <c r="P542" s="90"/>
      <c r="Q542" s="90"/>
      <c r="R542" s="90"/>
      <c r="T542" s="93"/>
    </row>
    <row r="543" spans="1:20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90"/>
      <c r="O543" s="90"/>
      <c r="P543" s="90"/>
      <c r="Q543" s="90"/>
      <c r="R543" s="90"/>
      <c r="T543" s="93"/>
    </row>
    <row r="544" spans="1:20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90"/>
      <c r="O544" s="90"/>
      <c r="P544" s="90"/>
      <c r="Q544" s="90"/>
      <c r="R544" s="90"/>
      <c r="T544" s="93"/>
    </row>
    <row r="545" spans="1:20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90"/>
      <c r="O545" s="90"/>
      <c r="P545" s="90"/>
      <c r="Q545" s="90"/>
      <c r="R545" s="90"/>
      <c r="T545" s="93"/>
    </row>
    <row r="546" spans="1:20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90"/>
      <c r="O546" s="90"/>
      <c r="P546" s="90"/>
      <c r="Q546" s="90"/>
      <c r="R546" s="90"/>
      <c r="T546" s="93"/>
    </row>
    <row r="547" spans="1:20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90"/>
      <c r="O547" s="90"/>
      <c r="P547" s="90"/>
      <c r="Q547" s="90"/>
      <c r="R547" s="90"/>
      <c r="T547" s="93"/>
    </row>
    <row r="548" spans="1:20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90"/>
      <c r="O548" s="90"/>
      <c r="P548" s="90"/>
      <c r="Q548" s="90"/>
      <c r="R548" s="90"/>
      <c r="T548" s="93"/>
    </row>
    <row r="549" spans="1:20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90"/>
      <c r="O549" s="90"/>
      <c r="P549" s="90"/>
      <c r="Q549" s="90"/>
      <c r="R549" s="90"/>
      <c r="T549" s="93"/>
    </row>
    <row r="550" spans="1:20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90"/>
      <c r="O550" s="90"/>
      <c r="P550" s="90"/>
      <c r="Q550" s="90"/>
      <c r="R550" s="90"/>
      <c r="T550" s="93"/>
    </row>
    <row r="551" spans="1:20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90"/>
      <c r="O551" s="90"/>
      <c r="P551" s="90"/>
      <c r="Q551" s="90"/>
      <c r="R551" s="90"/>
      <c r="T551" s="93"/>
    </row>
    <row r="552" spans="1:20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90"/>
      <c r="O552" s="90"/>
      <c r="P552" s="90"/>
      <c r="Q552" s="90"/>
      <c r="R552" s="90"/>
      <c r="T552" s="93"/>
    </row>
    <row r="553" spans="1:20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90"/>
      <c r="O553" s="90"/>
      <c r="P553" s="90"/>
      <c r="Q553" s="90"/>
      <c r="R553" s="90"/>
      <c r="T553" s="93"/>
    </row>
    <row r="554" spans="1:20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90"/>
      <c r="O554" s="90"/>
      <c r="P554" s="90"/>
      <c r="Q554" s="90"/>
      <c r="R554" s="90"/>
      <c r="T554" s="93"/>
    </row>
    <row r="555" spans="1:20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90"/>
      <c r="O555" s="90"/>
      <c r="P555" s="90"/>
      <c r="Q555" s="90"/>
      <c r="R555" s="90"/>
      <c r="T555" s="93"/>
    </row>
    <row r="556" spans="1:20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90"/>
      <c r="O556" s="90"/>
      <c r="P556" s="90"/>
      <c r="Q556" s="90"/>
      <c r="R556" s="90"/>
      <c r="T556" s="93"/>
    </row>
    <row r="557" spans="1:20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90"/>
      <c r="O557" s="90"/>
      <c r="P557" s="90"/>
      <c r="Q557" s="90"/>
      <c r="R557" s="90"/>
      <c r="T557" s="93"/>
    </row>
    <row r="558" spans="1:20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90"/>
      <c r="O558" s="90"/>
      <c r="P558" s="90"/>
      <c r="Q558" s="90"/>
      <c r="R558" s="90"/>
      <c r="T558" s="93"/>
    </row>
    <row r="559" spans="1:20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90"/>
      <c r="O559" s="90"/>
      <c r="P559" s="90"/>
      <c r="Q559" s="90"/>
      <c r="R559" s="90"/>
      <c r="T559" s="93"/>
    </row>
    <row r="560" spans="1:20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90"/>
      <c r="O560" s="90"/>
      <c r="P560" s="90"/>
      <c r="Q560" s="90"/>
      <c r="R560" s="90"/>
      <c r="T560" s="93"/>
    </row>
    <row r="561" spans="1:20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90"/>
      <c r="O561" s="90"/>
      <c r="P561" s="90"/>
      <c r="Q561" s="90"/>
      <c r="R561" s="90"/>
      <c r="T561" s="93"/>
    </row>
    <row r="562" spans="1:20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90"/>
      <c r="O562" s="90"/>
      <c r="P562" s="90"/>
      <c r="Q562" s="90"/>
      <c r="R562" s="90"/>
      <c r="T562" s="93"/>
    </row>
    <row r="563" spans="1:20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90"/>
      <c r="O563" s="90"/>
      <c r="P563" s="90"/>
      <c r="Q563" s="90"/>
      <c r="R563" s="90"/>
      <c r="T563" s="93"/>
    </row>
    <row r="564" spans="1:20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90"/>
      <c r="O564" s="90"/>
      <c r="P564" s="90"/>
      <c r="Q564" s="90"/>
      <c r="R564" s="90"/>
      <c r="T564" s="93"/>
    </row>
    <row r="565" spans="1:20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90"/>
      <c r="O565" s="90"/>
      <c r="P565" s="90"/>
      <c r="Q565" s="90"/>
      <c r="R565" s="90"/>
      <c r="T565" s="93"/>
    </row>
    <row r="566" spans="1:20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90"/>
      <c r="O566" s="90"/>
      <c r="P566" s="90"/>
      <c r="Q566" s="90"/>
      <c r="R566" s="90"/>
      <c r="T566" s="93"/>
    </row>
    <row r="567" spans="1:20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90"/>
      <c r="O567" s="90"/>
      <c r="P567" s="90"/>
      <c r="Q567" s="90"/>
      <c r="R567" s="90"/>
      <c r="T567" s="93"/>
    </row>
    <row r="568" spans="1:20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90"/>
      <c r="O568" s="90"/>
      <c r="P568" s="90"/>
      <c r="Q568" s="90"/>
      <c r="R568" s="90"/>
      <c r="T568" s="93"/>
    </row>
    <row r="569" spans="1:20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90"/>
      <c r="O569" s="90"/>
      <c r="P569" s="90"/>
      <c r="Q569" s="90"/>
      <c r="R569" s="90"/>
      <c r="T569" s="93"/>
    </row>
    <row r="570" spans="1:20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90"/>
      <c r="O570" s="90"/>
      <c r="P570" s="90"/>
      <c r="Q570" s="90"/>
      <c r="R570" s="90"/>
      <c r="T570" s="93"/>
    </row>
    <row r="571" spans="1:20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90"/>
      <c r="O571" s="90"/>
      <c r="P571" s="90"/>
      <c r="Q571" s="90"/>
      <c r="R571" s="90"/>
      <c r="T571" s="93"/>
    </row>
    <row r="572" spans="1:20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90"/>
      <c r="O572" s="90"/>
      <c r="P572" s="90"/>
      <c r="Q572" s="90"/>
      <c r="R572" s="90"/>
      <c r="T572" s="93"/>
    </row>
    <row r="573" spans="1:20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90"/>
      <c r="O573" s="90"/>
      <c r="P573" s="90"/>
      <c r="Q573" s="90"/>
      <c r="R573" s="90"/>
      <c r="T573" s="93"/>
    </row>
    <row r="574" spans="1:20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90"/>
      <c r="O574" s="90"/>
      <c r="P574" s="90"/>
      <c r="Q574" s="90"/>
      <c r="R574" s="90"/>
      <c r="T574" s="93"/>
    </row>
    <row r="575" spans="1:20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90"/>
      <c r="O575" s="90"/>
      <c r="P575" s="90"/>
      <c r="Q575" s="90"/>
      <c r="R575" s="90"/>
      <c r="T575" s="93"/>
    </row>
    <row r="576" spans="1:20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90"/>
      <c r="O576" s="90"/>
      <c r="P576" s="90"/>
      <c r="Q576" s="90"/>
      <c r="R576" s="90"/>
      <c r="T576" s="93"/>
    </row>
    <row r="577" spans="1:20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90"/>
      <c r="O577" s="90"/>
      <c r="P577" s="90"/>
      <c r="Q577" s="90"/>
      <c r="R577" s="90"/>
      <c r="T577" s="93"/>
    </row>
    <row r="578" spans="1:20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90"/>
      <c r="O578" s="90"/>
      <c r="P578" s="90"/>
      <c r="Q578" s="90"/>
      <c r="R578" s="90"/>
      <c r="T578" s="93"/>
    </row>
    <row r="579" spans="1:20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90"/>
      <c r="O579" s="90"/>
      <c r="P579" s="90"/>
      <c r="Q579" s="90"/>
      <c r="R579" s="90"/>
      <c r="T579" s="93"/>
    </row>
    <row r="580" spans="1:20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90"/>
      <c r="O580" s="90"/>
      <c r="P580" s="90"/>
      <c r="Q580" s="90"/>
      <c r="R580" s="90"/>
      <c r="T580" s="93"/>
    </row>
    <row r="581" spans="1:20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90"/>
      <c r="O581" s="90"/>
      <c r="P581" s="90"/>
      <c r="Q581" s="90"/>
      <c r="R581" s="90"/>
      <c r="T581" s="93"/>
    </row>
    <row r="582" spans="1:20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90"/>
      <c r="O582" s="90"/>
      <c r="P582" s="90"/>
      <c r="Q582" s="90"/>
      <c r="R582" s="90"/>
      <c r="T582" s="93"/>
    </row>
    <row r="583" spans="1:20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90"/>
      <c r="O583" s="90"/>
      <c r="P583" s="90"/>
      <c r="Q583" s="90"/>
      <c r="R583" s="90"/>
      <c r="T583" s="93"/>
    </row>
    <row r="584" spans="1:20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90"/>
      <c r="O584" s="90"/>
      <c r="P584" s="90"/>
      <c r="Q584" s="90"/>
      <c r="R584" s="90"/>
      <c r="T584" s="93"/>
    </row>
    <row r="585" spans="1:20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90"/>
      <c r="O585" s="90"/>
      <c r="P585" s="90"/>
      <c r="Q585" s="90"/>
      <c r="R585" s="90"/>
      <c r="T585" s="93"/>
    </row>
    <row r="586" spans="1:20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90"/>
      <c r="O586" s="90"/>
      <c r="P586" s="90"/>
      <c r="Q586" s="90"/>
      <c r="R586" s="90"/>
      <c r="T586" s="93"/>
    </row>
    <row r="587" spans="1:20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90"/>
      <c r="O587" s="90"/>
      <c r="P587" s="90"/>
      <c r="Q587" s="90"/>
      <c r="R587" s="90"/>
      <c r="T587" s="93"/>
    </row>
    <row r="588" spans="1:20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90"/>
      <c r="O588" s="90"/>
      <c r="P588" s="90"/>
      <c r="Q588" s="90"/>
      <c r="R588" s="90"/>
      <c r="T588" s="93"/>
    </row>
    <row r="589" spans="1:20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90"/>
      <c r="O589" s="90"/>
      <c r="P589" s="90"/>
      <c r="Q589" s="90"/>
      <c r="R589" s="90"/>
      <c r="T589" s="93"/>
    </row>
    <row r="590" spans="1:20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90"/>
      <c r="O590" s="90"/>
      <c r="P590" s="90"/>
      <c r="Q590" s="90"/>
      <c r="R590" s="90"/>
      <c r="T590" s="93"/>
    </row>
    <row r="591" spans="1:20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90"/>
      <c r="O591" s="90"/>
      <c r="P591" s="90"/>
      <c r="Q591" s="90"/>
      <c r="R591" s="90"/>
      <c r="T591" s="93"/>
    </row>
    <row r="592" spans="1:20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90"/>
      <c r="O592" s="90"/>
      <c r="P592" s="90"/>
      <c r="Q592" s="90"/>
      <c r="R592" s="90"/>
      <c r="T592" s="93"/>
    </row>
    <row r="593" spans="1:20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90"/>
      <c r="O593" s="90"/>
      <c r="P593" s="90"/>
      <c r="Q593" s="90"/>
      <c r="R593" s="90"/>
      <c r="T593" s="93"/>
    </row>
    <row r="594" spans="1:20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90"/>
      <c r="O594" s="90"/>
      <c r="P594" s="90"/>
      <c r="Q594" s="90"/>
      <c r="R594" s="90"/>
      <c r="T594" s="93"/>
    </row>
    <row r="595" spans="1:20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90"/>
      <c r="O595" s="90"/>
      <c r="P595" s="90"/>
      <c r="Q595" s="90"/>
      <c r="R595" s="90"/>
      <c r="T595" s="93"/>
    </row>
    <row r="596" spans="1:20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90"/>
      <c r="O596" s="90"/>
      <c r="P596" s="90"/>
      <c r="Q596" s="90"/>
      <c r="R596" s="90"/>
      <c r="T596" s="93"/>
    </row>
    <row r="597" spans="1:20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90"/>
      <c r="O597" s="90"/>
      <c r="P597" s="90"/>
      <c r="Q597" s="90"/>
      <c r="R597" s="90"/>
      <c r="T597" s="93"/>
    </row>
    <row r="598" spans="1:20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90"/>
      <c r="O598" s="90"/>
      <c r="P598" s="90"/>
      <c r="Q598" s="90"/>
      <c r="R598" s="90"/>
      <c r="T598" s="93"/>
    </row>
    <row r="599" spans="1:20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90"/>
      <c r="O599" s="90"/>
      <c r="P599" s="90"/>
      <c r="Q599" s="90"/>
      <c r="R599" s="90"/>
      <c r="T599" s="93"/>
    </row>
    <row r="600" spans="1:20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90"/>
      <c r="O600" s="90"/>
      <c r="P600" s="90"/>
      <c r="Q600" s="90"/>
      <c r="R600" s="90"/>
      <c r="T600" s="93"/>
    </row>
    <row r="601" spans="1:20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90"/>
      <c r="O601" s="90"/>
      <c r="P601" s="90"/>
      <c r="Q601" s="90"/>
      <c r="R601" s="90"/>
      <c r="T601" s="93"/>
    </row>
    <row r="602" spans="1:20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90"/>
      <c r="O602" s="90"/>
      <c r="P602" s="90"/>
      <c r="Q602" s="90"/>
      <c r="R602" s="90"/>
      <c r="T602" s="93"/>
    </row>
    <row r="603" spans="1:20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90"/>
      <c r="O603" s="90"/>
      <c r="P603" s="90"/>
      <c r="Q603" s="90"/>
      <c r="R603" s="90"/>
      <c r="T603" s="93"/>
    </row>
    <row r="604" spans="1:20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90"/>
      <c r="O604" s="90"/>
      <c r="P604" s="90"/>
      <c r="Q604" s="90"/>
      <c r="R604" s="90"/>
      <c r="T604" s="93"/>
    </row>
    <row r="605" spans="1:20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90"/>
      <c r="O605" s="90"/>
      <c r="P605" s="90"/>
      <c r="Q605" s="90"/>
      <c r="R605" s="90"/>
      <c r="T605" s="93"/>
    </row>
    <row r="606" spans="1:20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90"/>
      <c r="O606" s="90"/>
      <c r="P606" s="90"/>
      <c r="Q606" s="90"/>
      <c r="R606" s="90"/>
      <c r="T606" s="93"/>
    </row>
    <row r="607" spans="1:20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90"/>
      <c r="O607" s="90"/>
      <c r="P607" s="90"/>
      <c r="Q607" s="90"/>
      <c r="R607" s="90"/>
      <c r="T607" s="93"/>
    </row>
    <row r="608" spans="1:20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90"/>
      <c r="O608" s="90"/>
      <c r="P608" s="90"/>
      <c r="Q608" s="90"/>
      <c r="R608" s="90"/>
      <c r="T608" s="93"/>
    </row>
    <row r="609" spans="1:20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90"/>
      <c r="O609" s="90"/>
      <c r="P609" s="90"/>
      <c r="Q609" s="90"/>
      <c r="R609" s="90"/>
      <c r="T609" s="93"/>
    </row>
    <row r="610" spans="1:20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90"/>
      <c r="O610" s="90"/>
      <c r="P610" s="90"/>
      <c r="Q610" s="90"/>
      <c r="R610" s="90"/>
      <c r="T610" s="93"/>
    </row>
    <row r="611" spans="1:20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90"/>
      <c r="O611" s="90"/>
      <c r="P611" s="90"/>
      <c r="Q611" s="90"/>
      <c r="R611" s="90"/>
      <c r="T611" s="93"/>
    </row>
    <row r="612" spans="1:20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90"/>
      <c r="O612" s="90"/>
      <c r="P612" s="90"/>
      <c r="Q612" s="90"/>
      <c r="R612" s="90"/>
      <c r="T612" s="93"/>
    </row>
    <row r="613" spans="1:20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90"/>
      <c r="O613" s="90"/>
      <c r="P613" s="90"/>
      <c r="Q613" s="90"/>
      <c r="R613" s="90"/>
      <c r="T613" s="93"/>
    </row>
    <row r="614" spans="1:20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90"/>
      <c r="O614" s="90"/>
      <c r="P614" s="90"/>
      <c r="Q614" s="90"/>
      <c r="R614" s="90"/>
      <c r="T614" s="93"/>
    </row>
    <row r="615" spans="1:20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90"/>
      <c r="O615" s="90"/>
      <c r="P615" s="90"/>
      <c r="Q615" s="90"/>
      <c r="R615" s="90"/>
      <c r="T615" s="93"/>
    </row>
    <row r="616" spans="1:20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90"/>
      <c r="O616" s="90"/>
      <c r="P616" s="90"/>
      <c r="Q616" s="90"/>
      <c r="R616" s="90"/>
      <c r="T616" s="93"/>
    </row>
    <row r="617" spans="1:20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90"/>
      <c r="O617" s="90"/>
      <c r="P617" s="90"/>
      <c r="Q617" s="90"/>
      <c r="R617" s="90"/>
      <c r="T617" s="93"/>
    </row>
    <row r="618" spans="1:20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90"/>
      <c r="O618" s="90"/>
      <c r="P618" s="90"/>
      <c r="Q618" s="90"/>
      <c r="R618" s="90"/>
      <c r="T618" s="93"/>
    </row>
    <row r="619" spans="1:20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90"/>
      <c r="O619" s="90"/>
      <c r="P619" s="90"/>
      <c r="Q619" s="90"/>
      <c r="R619" s="90"/>
      <c r="T619" s="93"/>
    </row>
    <row r="620" spans="1:20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90"/>
      <c r="O620" s="90"/>
      <c r="P620" s="90"/>
      <c r="Q620" s="90"/>
      <c r="R620" s="90"/>
      <c r="T620" s="93"/>
    </row>
    <row r="621" spans="1:20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90"/>
      <c r="O621" s="90"/>
      <c r="P621" s="90"/>
      <c r="Q621" s="90"/>
      <c r="R621" s="90"/>
      <c r="T621" s="93"/>
    </row>
    <row r="622" spans="1:20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90"/>
      <c r="O622" s="90"/>
      <c r="P622" s="90"/>
      <c r="Q622" s="90"/>
      <c r="R622" s="90"/>
      <c r="T622" s="93"/>
    </row>
    <row r="623" spans="1:20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90"/>
      <c r="O623" s="90"/>
      <c r="P623" s="90"/>
      <c r="Q623" s="90"/>
      <c r="R623" s="90"/>
      <c r="T623" s="93"/>
    </row>
    <row r="624" spans="1:20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90"/>
      <c r="O624" s="90"/>
      <c r="P624" s="90"/>
      <c r="Q624" s="90"/>
      <c r="R624" s="90"/>
      <c r="T624" s="93"/>
    </row>
    <row r="625" spans="1:20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90"/>
      <c r="O625" s="90"/>
      <c r="P625" s="90"/>
      <c r="Q625" s="90"/>
      <c r="R625" s="90"/>
      <c r="T625" s="93"/>
    </row>
    <row r="626" spans="1:20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90"/>
      <c r="O626" s="90"/>
      <c r="P626" s="90"/>
      <c r="Q626" s="90"/>
      <c r="R626" s="90"/>
      <c r="T626" s="93"/>
    </row>
    <row r="627" spans="1:20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90"/>
      <c r="O627" s="90"/>
      <c r="P627" s="90"/>
      <c r="Q627" s="90"/>
      <c r="R627" s="90"/>
      <c r="T627" s="93"/>
    </row>
    <row r="628" spans="1:20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90"/>
      <c r="O628" s="90"/>
      <c r="P628" s="90"/>
      <c r="Q628" s="90"/>
      <c r="R628" s="90"/>
      <c r="T628" s="93"/>
    </row>
    <row r="629" spans="1:20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90"/>
      <c r="O629" s="90"/>
      <c r="P629" s="90"/>
      <c r="Q629" s="90"/>
      <c r="R629" s="90"/>
      <c r="T629" s="93"/>
    </row>
    <row r="630" spans="1:20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90"/>
      <c r="O630" s="90"/>
      <c r="P630" s="90"/>
      <c r="Q630" s="90"/>
      <c r="R630" s="90"/>
      <c r="T630" s="93"/>
    </row>
    <row r="631" spans="1:20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90"/>
      <c r="O631" s="90"/>
      <c r="P631" s="90"/>
      <c r="Q631" s="90"/>
      <c r="R631" s="90"/>
      <c r="T631" s="93"/>
    </row>
    <row r="632" spans="1:20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90"/>
      <c r="O632" s="90"/>
      <c r="P632" s="90"/>
      <c r="Q632" s="90"/>
      <c r="R632" s="90"/>
      <c r="T632" s="93"/>
    </row>
    <row r="633" spans="1:20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90"/>
      <c r="O633" s="90"/>
      <c r="P633" s="90"/>
      <c r="Q633" s="90"/>
      <c r="R633" s="90"/>
      <c r="T633" s="93"/>
    </row>
    <row r="634" spans="1:20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90"/>
      <c r="O634" s="90"/>
      <c r="P634" s="90"/>
      <c r="Q634" s="90"/>
      <c r="R634" s="90"/>
      <c r="T634" s="93"/>
    </row>
    <row r="635" spans="1:20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90"/>
      <c r="O635" s="90"/>
      <c r="P635" s="90"/>
      <c r="Q635" s="90"/>
      <c r="R635" s="90"/>
      <c r="T635" s="93"/>
    </row>
    <row r="636" spans="1:20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90"/>
      <c r="O636" s="90"/>
      <c r="P636" s="90"/>
      <c r="Q636" s="90"/>
      <c r="R636" s="90"/>
      <c r="T636" s="93"/>
    </row>
    <row r="637" spans="1:20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90"/>
      <c r="O637" s="90"/>
      <c r="P637" s="90"/>
      <c r="Q637" s="90"/>
      <c r="R637" s="90"/>
      <c r="T637" s="93"/>
    </row>
    <row r="638" spans="1:20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90"/>
      <c r="O638" s="90"/>
      <c r="P638" s="90"/>
      <c r="Q638" s="90"/>
      <c r="R638" s="90"/>
      <c r="T638" s="93"/>
    </row>
    <row r="639" spans="1:20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90"/>
      <c r="O639" s="90"/>
      <c r="P639" s="90"/>
      <c r="Q639" s="90"/>
      <c r="R639" s="90"/>
      <c r="T639" s="93"/>
    </row>
    <row r="640" spans="1:20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90"/>
      <c r="O640" s="90"/>
      <c r="P640" s="90"/>
      <c r="Q640" s="90"/>
      <c r="R640" s="90"/>
      <c r="T640" s="93"/>
    </row>
    <row r="641" spans="1:20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90"/>
      <c r="O641" s="90"/>
      <c r="P641" s="90"/>
      <c r="Q641" s="90"/>
      <c r="R641" s="90"/>
      <c r="T641" s="93"/>
    </row>
    <row r="642" spans="1:20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90"/>
      <c r="O642" s="90"/>
      <c r="P642" s="90"/>
      <c r="Q642" s="90"/>
      <c r="R642" s="90"/>
      <c r="T642" s="93"/>
    </row>
    <row r="643" spans="1:20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90"/>
      <c r="O643" s="90"/>
      <c r="P643" s="90"/>
      <c r="Q643" s="90"/>
      <c r="R643" s="90"/>
      <c r="T643" s="93"/>
    </row>
    <row r="644" spans="1:20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90"/>
      <c r="O644" s="90"/>
      <c r="P644" s="90"/>
      <c r="Q644" s="90"/>
      <c r="R644" s="90"/>
      <c r="T644" s="93"/>
    </row>
    <row r="645" spans="1:20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90"/>
      <c r="O645" s="90"/>
      <c r="P645" s="90"/>
      <c r="Q645" s="90"/>
      <c r="R645" s="90"/>
      <c r="T645" s="93"/>
    </row>
    <row r="646" spans="1:20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90"/>
      <c r="O646" s="90"/>
      <c r="P646" s="90"/>
      <c r="Q646" s="90"/>
      <c r="R646" s="90"/>
      <c r="T646" s="93"/>
    </row>
    <row r="647" spans="1:20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90"/>
      <c r="O647" s="90"/>
      <c r="P647" s="90"/>
      <c r="Q647" s="90"/>
      <c r="R647" s="90"/>
      <c r="T647" s="93"/>
    </row>
    <row r="648" spans="1:20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90"/>
      <c r="O648" s="90"/>
      <c r="P648" s="90"/>
      <c r="Q648" s="90"/>
      <c r="R648" s="90"/>
      <c r="T648" s="93"/>
    </row>
    <row r="649" spans="1:20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90"/>
      <c r="O649" s="90"/>
      <c r="P649" s="90"/>
      <c r="Q649" s="90"/>
      <c r="R649" s="90"/>
      <c r="T649" s="93"/>
    </row>
    <row r="650" spans="1:20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90"/>
      <c r="O650" s="90"/>
      <c r="P650" s="90"/>
      <c r="Q650" s="90"/>
      <c r="R650" s="90"/>
      <c r="T650" s="93"/>
    </row>
    <row r="651" spans="1:20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90"/>
      <c r="O651" s="90"/>
      <c r="P651" s="90"/>
      <c r="Q651" s="90"/>
      <c r="R651" s="90"/>
      <c r="T651" s="93"/>
    </row>
    <row r="652" spans="1:20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90"/>
      <c r="O652" s="90"/>
      <c r="P652" s="90"/>
      <c r="Q652" s="90"/>
      <c r="R652" s="90"/>
      <c r="T652" s="93"/>
    </row>
    <row r="653" spans="1:20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90"/>
      <c r="O653" s="90"/>
      <c r="P653" s="90"/>
      <c r="Q653" s="90"/>
      <c r="R653" s="90"/>
      <c r="T653" s="93"/>
    </row>
    <row r="654" spans="1:20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90"/>
      <c r="O654" s="90"/>
      <c r="P654" s="90"/>
      <c r="Q654" s="90"/>
      <c r="R654" s="90"/>
      <c r="T654" s="93"/>
    </row>
    <row r="655" spans="1:20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90"/>
      <c r="O655" s="90"/>
      <c r="P655" s="90"/>
      <c r="Q655" s="90"/>
      <c r="R655" s="90"/>
      <c r="T655" s="93"/>
    </row>
    <row r="656" spans="1:20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90"/>
      <c r="O656" s="90"/>
      <c r="P656" s="90"/>
      <c r="Q656" s="90"/>
      <c r="R656" s="90"/>
      <c r="T656" s="93"/>
    </row>
    <row r="657" spans="1:20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90"/>
      <c r="O657" s="90"/>
      <c r="P657" s="90"/>
      <c r="Q657" s="90"/>
      <c r="R657" s="90"/>
      <c r="T657" s="93"/>
    </row>
    <row r="658" spans="1:20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90"/>
      <c r="O658" s="90"/>
      <c r="P658" s="90"/>
      <c r="Q658" s="90"/>
      <c r="R658" s="90"/>
      <c r="T658" s="93"/>
    </row>
    <row r="659" spans="1:20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90"/>
      <c r="O659" s="90"/>
      <c r="P659" s="90"/>
      <c r="Q659" s="90"/>
      <c r="R659" s="90"/>
      <c r="T659" s="93"/>
    </row>
    <row r="660" spans="1:20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90"/>
      <c r="O660" s="90"/>
      <c r="P660" s="90"/>
      <c r="Q660" s="90"/>
      <c r="R660" s="90"/>
      <c r="T660" s="93"/>
    </row>
    <row r="661" spans="1:20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90"/>
      <c r="O661" s="90"/>
      <c r="P661" s="90"/>
      <c r="Q661" s="90"/>
      <c r="R661" s="90"/>
      <c r="T661" s="93"/>
    </row>
    <row r="662" spans="1:20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90"/>
      <c r="O662" s="90"/>
      <c r="P662" s="90"/>
      <c r="Q662" s="90"/>
      <c r="R662" s="90"/>
      <c r="T662" s="93"/>
    </row>
    <row r="663" spans="1:20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90"/>
      <c r="O663" s="90"/>
      <c r="P663" s="90"/>
      <c r="Q663" s="90"/>
      <c r="R663" s="90"/>
      <c r="T663" s="93"/>
    </row>
    <row r="664" spans="1:20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90"/>
      <c r="O664" s="90"/>
      <c r="P664" s="90"/>
      <c r="Q664" s="90"/>
      <c r="R664" s="90"/>
      <c r="T664" s="93"/>
    </row>
    <row r="665" spans="1:20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90"/>
      <c r="O665" s="90"/>
      <c r="P665" s="90"/>
      <c r="Q665" s="90"/>
      <c r="R665" s="90"/>
      <c r="T665" s="93"/>
    </row>
    <row r="666" spans="1:20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90"/>
      <c r="O666" s="90"/>
      <c r="P666" s="90"/>
      <c r="Q666" s="90"/>
      <c r="R666" s="90"/>
      <c r="T666" s="93"/>
    </row>
    <row r="667" spans="1:20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90"/>
      <c r="O667" s="90"/>
      <c r="P667" s="90"/>
      <c r="Q667" s="90"/>
      <c r="R667" s="90"/>
      <c r="T667" s="93"/>
    </row>
    <row r="668" spans="1:20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90"/>
      <c r="O668" s="90"/>
      <c r="P668" s="90"/>
      <c r="Q668" s="90"/>
      <c r="R668" s="90"/>
      <c r="T668" s="93"/>
    </row>
    <row r="669" spans="1:20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90"/>
      <c r="O669" s="90"/>
      <c r="P669" s="90"/>
      <c r="Q669" s="90"/>
      <c r="R669" s="90"/>
      <c r="T669" s="93"/>
    </row>
    <row r="670" spans="1:20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90"/>
      <c r="O670" s="90"/>
      <c r="P670" s="90"/>
      <c r="Q670" s="90"/>
      <c r="R670" s="90"/>
      <c r="T670" s="93"/>
    </row>
    <row r="671" spans="1:20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90"/>
      <c r="O671" s="90"/>
      <c r="P671" s="90"/>
      <c r="Q671" s="90"/>
      <c r="R671" s="90"/>
      <c r="T671" s="93"/>
    </row>
    <row r="672" spans="1:20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90"/>
      <c r="O672" s="90"/>
      <c r="P672" s="90"/>
      <c r="Q672" s="90"/>
      <c r="R672" s="90"/>
      <c r="T672" s="93"/>
    </row>
    <row r="673" spans="1:20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90"/>
      <c r="O673" s="90"/>
      <c r="P673" s="90"/>
      <c r="Q673" s="90"/>
      <c r="R673" s="90"/>
      <c r="T673" s="93"/>
    </row>
    <row r="674" spans="1:20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90"/>
      <c r="O674" s="90"/>
      <c r="P674" s="90"/>
      <c r="Q674" s="90"/>
      <c r="R674" s="90"/>
      <c r="T674" s="93"/>
    </row>
    <row r="675" spans="1:20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90"/>
      <c r="O675" s="90"/>
      <c r="P675" s="90"/>
      <c r="Q675" s="90"/>
      <c r="R675" s="90"/>
      <c r="T675" s="93"/>
    </row>
    <row r="676" spans="1:20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90"/>
      <c r="O676" s="90"/>
      <c r="P676" s="90"/>
      <c r="Q676" s="90"/>
      <c r="R676" s="90"/>
      <c r="T676" s="93"/>
    </row>
    <row r="677" spans="1:20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90"/>
      <c r="O677" s="90"/>
      <c r="P677" s="90"/>
      <c r="Q677" s="90"/>
      <c r="R677" s="90"/>
      <c r="T677" s="93"/>
    </row>
    <row r="678" spans="1:20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90"/>
      <c r="O678" s="90"/>
      <c r="P678" s="90"/>
      <c r="Q678" s="90"/>
      <c r="R678" s="90"/>
      <c r="T678" s="93"/>
    </row>
    <row r="679" spans="1:20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90"/>
      <c r="O679" s="90"/>
      <c r="P679" s="90"/>
      <c r="Q679" s="90"/>
      <c r="R679" s="90"/>
      <c r="T679" s="93"/>
    </row>
    <row r="680" spans="1:20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90"/>
      <c r="O680" s="90"/>
      <c r="P680" s="90"/>
      <c r="Q680" s="90"/>
      <c r="R680" s="90"/>
      <c r="T680" s="93"/>
    </row>
    <row r="681" spans="1:20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90"/>
      <c r="O681" s="90"/>
      <c r="P681" s="90"/>
      <c r="Q681" s="90"/>
      <c r="R681" s="90"/>
      <c r="T681" s="93"/>
    </row>
    <row r="682" spans="1:20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90"/>
      <c r="O682" s="90"/>
      <c r="P682" s="90"/>
      <c r="Q682" s="90"/>
      <c r="R682" s="90"/>
      <c r="T682" s="93"/>
    </row>
    <row r="683" spans="1:20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90"/>
      <c r="O683" s="90"/>
      <c r="P683" s="90"/>
      <c r="Q683" s="90"/>
      <c r="R683" s="90"/>
      <c r="T683" s="93"/>
    </row>
    <row r="684" spans="1:20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90"/>
      <c r="O684" s="90"/>
      <c r="P684" s="90"/>
      <c r="Q684" s="90"/>
      <c r="R684" s="90"/>
      <c r="T684" s="93"/>
    </row>
    <row r="685" spans="1:20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90"/>
      <c r="O685" s="90"/>
      <c r="P685" s="90"/>
      <c r="Q685" s="90"/>
      <c r="R685" s="90"/>
      <c r="T685" s="93"/>
    </row>
    <row r="686" spans="1:20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90"/>
      <c r="O686" s="90"/>
      <c r="P686" s="90"/>
      <c r="Q686" s="90"/>
      <c r="R686" s="90"/>
      <c r="T686" s="93"/>
    </row>
    <row r="687" spans="1:20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90"/>
      <c r="O687" s="90"/>
      <c r="P687" s="90"/>
      <c r="Q687" s="90"/>
      <c r="R687" s="90"/>
      <c r="T687" s="93"/>
    </row>
    <row r="688" spans="1:20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90"/>
      <c r="O688" s="90"/>
      <c r="P688" s="90"/>
      <c r="Q688" s="90"/>
      <c r="R688" s="90"/>
      <c r="T688" s="93"/>
    </row>
    <row r="689" spans="1:20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90"/>
      <c r="O689" s="90"/>
      <c r="P689" s="90"/>
      <c r="Q689" s="90"/>
      <c r="R689" s="90"/>
      <c r="T689" s="93"/>
    </row>
    <row r="690" spans="1:20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90"/>
      <c r="O690" s="90"/>
      <c r="P690" s="90"/>
      <c r="Q690" s="90"/>
      <c r="R690" s="90"/>
      <c r="T690" s="93"/>
    </row>
    <row r="691" spans="1:20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90"/>
      <c r="O691" s="90"/>
      <c r="P691" s="90"/>
      <c r="Q691" s="90"/>
      <c r="R691" s="90"/>
      <c r="T691" s="93"/>
    </row>
    <row r="692" spans="1:20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90"/>
      <c r="O692" s="90"/>
      <c r="P692" s="90"/>
      <c r="Q692" s="90"/>
      <c r="R692" s="90"/>
      <c r="T692" s="93"/>
    </row>
    <row r="693" spans="1:20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90"/>
      <c r="O693" s="90"/>
      <c r="P693" s="90"/>
      <c r="Q693" s="90"/>
      <c r="R693" s="90"/>
      <c r="T693" s="93"/>
    </row>
    <row r="694" spans="1:20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90"/>
      <c r="O694" s="90"/>
      <c r="P694" s="90"/>
      <c r="Q694" s="90"/>
      <c r="R694" s="90"/>
      <c r="T694" s="93"/>
    </row>
    <row r="695" spans="1:20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90"/>
      <c r="O695" s="90"/>
      <c r="P695" s="90"/>
      <c r="Q695" s="90"/>
      <c r="R695" s="90"/>
      <c r="T695" s="93"/>
    </row>
    <row r="696" spans="1:20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90"/>
      <c r="O696" s="90"/>
      <c r="P696" s="90"/>
      <c r="Q696" s="90"/>
      <c r="R696" s="90"/>
      <c r="T696" s="93"/>
    </row>
    <row r="697" spans="1:20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90"/>
      <c r="O697" s="90"/>
      <c r="P697" s="90"/>
      <c r="Q697" s="90"/>
      <c r="R697" s="90"/>
      <c r="T697" s="93"/>
    </row>
    <row r="698" spans="1:20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90"/>
      <c r="O698" s="90"/>
      <c r="P698" s="90"/>
      <c r="Q698" s="90"/>
      <c r="R698" s="90"/>
      <c r="T698" s="93"/>
    </row>
    <row r="699" spans="1:20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90"/>
      <c r="O699" s="90"/>
      <c r="P699" s="90"/>
      <c r="Q699" s="90"/>
      <c r="R699" s="90"/>
      <c r="T699" s="93"/>
    </row>
    <row r="700" spans="1:20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90"/>
      <c r="O700" s="90"/>
      <c r="P700" s="90"/>
      <c r="Q700" s="90"/>
      <c r="R700" s="90"/>
      <c r="T700" s="93"/>
    </row>
    <row r="701" spans="1:20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90"/>
      <c r="O701" s="90"/>
      <c r="P701" s="90"/>
      <c r="Q701" s="90"/>
      <c r="R701" s="90"/>
      <c r="T701" s="93"/>
    </row>
    <row r="702" spans="1:20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90"/>
      <c r="O702" s="90"/>
      <c r="P702" s="90"/>
      <c r="Q702" s="90"/>
      <c r="R702" s="90"/>
      <c r="T702" s="93"/>
    </row>
    <row r="703" spans="1:20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90"/>
      <c r="O703" s="90"/>
      <c r="P703" s="90"/>
      <c r="Q703" s="90"/>
      <c r="R703" s="90"/>
      <c r="T703" s="93"/>
    </row>
    <row r="704" spans="1:20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90"/>
      <c r="O704" s="90"/>
      <c r="P704" s="90"/>
      <c r="Q704" s="90"/>
      <c r="R704" s="90"/>
      <c r="T704" s="93"/>
    </row>
    <row r="705" spans="1:20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90"/>
      <c r="O705" s="90"/>
      <c r="P705" s="90"/>
      <c r="Q705" s="90"/>
      <c r="R705" s="90"/>
      <c r="T705" s="93"/>
    </row>
    <row r="706" spans="1:20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90"/>
      <c r="O706" s="90"/>
      <c r="P706" s="90"/>
      <c r="Q706" s="90"/>
      <c r="R706" s="90"/>
      <c r="T706" s="93"/>
    </row>
    <row r="707" spans="1:20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90"/>
      <c r="O707" s="90"/>
      <c r="P707" s="90"/>
      <c r="Q707" s="90"/>
      <c r="R707" s="90"/>
      <c r="T707" s="93"/>
    </row>
    <row r="708" spans="1:20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90"/>
      <c r="O708" s="90"/>
      <c r="P708" s="90"/>
      <c r="Q708" s="90"/>
      <c r="R708" s="90"/>
      <c r="T708" s="93"/>
    </row>
    <row r="709" spans="1:20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90"/>
      <c r="O709" s="90"/>
      <c r="P709" s="90"/>
      <c r="Q709" s="90"/>
      <c r="R709" s="90"/>
      <c r="T709" s="93"/>
    </row>
    <row r="710" spans="1:20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90"/>
      <c r="O710" s="90"/>
      <c r="P710" s="90"/>
      <c r="Q710" s="90"/>
      <c r="R710" s="90"/>
      <c r="T710" s="93"/>
    </row>
    <row r="711" spans="1:20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90"/>
      <c r="O711" s="90"/>
      <c r="P711" s="90"/>
      <c r="Q711" s="90"/>
      <c r="R711" s="90"/>
      <c r="T711" s="93"/>
    </row>
    <row r="712" spans="1:20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90"/>
      <c r="O712" s="90"/>
      <c r="P712" s="90"/>
      <c r="Q712" s="90"/>
      <c r="R712" s="90"/>
      <c r="T712" s="93"/>
    </row>
    <row r="713" spans="1:20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90"/>
      <c r="O713" s="90"/>
      <c r="P713" s="90"/>
      <c r="Q713" s="90"/>
      <c r="R713" s="90"/>
      <c r="T713" s="93"/>
    </row>
    <row r="714" spans="1:20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90"/>
      <c r="O714" s="90"/>
      <c r="P714" s="90"/>
      <c r="Q714" s="90"/>
      <c r="R714" s="90"/>
      <c r="T714" s="93"/>
    </row>
    <row r="715" spans="1:20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90"/>
      <c r="O715" s="90"/>
      <c r="P715" s="90"/>
      <c r="Q715" s="90"/>
      <c r="R715" s="90"/>
      <c r="T715" s="93"/>
    </row>
    <row r="716" spans="1:20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90"/>
      <c r="O716" s="90"/>
      <c r="P716" s="90"/>
      <c r="Q716" s="90"/>
      <c r="R716" s="90"/>
      <c r="T716" s="93"/>
    </row>
    <row r="717" spans="1:20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90"/>
      <c r="O717" s="90"/>
      <c r="P717" s="90"/>
      <c r="Q717" s="90"/>
      <c r="R717" s="90"/>
      <c r="T717" s="93"/>
    </row>
    <row r="718" spans="1:20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90"/>
      <c r="O718" s="90"/>
      <c r="P718" s="90"/>
      <c r="Q718" s="90"/>
      <c r="R718" s="90"/>
      <c r="T718" s="93"/>
    </row>
    <row r="719" spans="1:20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90"/>
      <c r="O719" s="90"/>
      <c r="P719" s="90"/>
      <c r="Q719" s="90"/>
      <c r="R719" s="90"/>
      <c r="T719" s="93"/>
    </row>
    <row r="720" spans="1:20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90"/>
      <c r="O720" s="90"/>
      <c r="P720" s="90"/>
      <c r="Q720" s="90"/>
      <c r="R720" s="90"/>
      <c r="T720" s="93"/>
    </row>
    <row r="721" spans="1:20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90"/>
      <c r="O721" s="90"/>
      <c r="P721" s="90"/>
      <c r="Q721" s="90"/>
      <c r="R721" s="90"/>
      <c r="T721" s="93"/>
    </row>
    <row r="722" spans="1:20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90"/>
      <c r="O722" s="90"/>
      <c r="P722" s="90"/>
      <c r="Q722" s="90"/>
      <c r="R722" s="90"/>
      <c r="T722" s="93"/>
    </row>
    <row r="723" spans="1:20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90"/>
      <c r="O723" s="90"/>
      <c r="P723" s="90"/>
      <c r="Q723" s="90"/>
      <c r="R723" s="90"/>
      <c r="T723" s="93"/>
    </row>
    <row r="724" spans="1:20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90"/>
      <c r="O724" s="90"/>
      <c r="P724" s="90"/>
      <c r="Q724" s="90"/>
      <c r="R724" s="90"/>
      <c r="T724" s="93"/>
    </row>
    <row r="725" spans="1:20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90"/>
      <c r="O725" s="90"/>
      <c r="P725" s="90"/>
      <c r="Q725" s="90"/>
      <c r="R725" s="90"/>
      <c r="T725" s="93"/>
    </row>
    <row r="726" spans="1:20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90"/>
      <c r="O726" s="90"/>
      <c r="P726" s="90"/>
      <c r="Q726" s="90"/>
      <c r="R726" s="90"/>
      <c r="T726" s="93"/>
    </row>
    <row r="727" spans="1:20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90"/>
      <c r="O727" s="90"/>
      <c r="P727" s="90"/>
      <c r="Q727" s="90"/>
      <c r="R727" s="90"/>
      <c r="T727" s="93"/>
    </row>
    <row r="728" spans="1:20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90"/>
      <c r="O728" s="90"/>
      <c r="P728" s="90"/>
      <c r="Q728" s="90"/>
      <c r="R728" s="90"/>
      <c r="T728" s="93"/>
    </row>
    <row r="729" spans="1:20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90"/>
      <c r="O729" s="90"/>
      <c r="P729" s="90"/>
      <c r="Q729" s="90"/>
      <c r="R729" s="90"/>
      <c r="T729" s="93"/>
    </row>
    <row r="730" spans="1:20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90"/>
      <c r="O730" s="90"/>
      <c r="P730" s="90"/>
      <c r="Q730" s="90"/>
      <c r="R730" s="90"/>
      <c r="T730" s="93"/>
    </row>
    <row r="731" spans="1:20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90"/>
      <c r="O731" s="90"/>
      <c r="P731" s="90"/>
      <c r="Q731" s="90"/>
      <c r="R731" s="90"/>
      <c r="T731" s="93"/>
    </row>
    <row r="732" spans="1:20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90"/>
      <c r="O732" s="90"/>
      <c r="P732" s="90"/>
      <c r="Q732" s="90"/>
      <c r="R732" s="90"/>
      <c r="T732" s="93"/>
    </row>
    <row r="733" spans="1:20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90"/>
      <c r="O733" s="90"/>
      <c r="P733" s="90"/>
      <c r="Q733" s="90"/>
      <c r="R733" s="90"/>
      <c r="T733" s="93"/>
    </row>
    <row r="734" spans="1:20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90"/>
      <c r="O734" s="90"/>
      <c r="P734" s="90"/>
      <c r="Q734" s="90"/>
      <c r="R734" s="90"/>
      <c r="T734" s="93"/>
    </row>
    <row r="735" spans="1:20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90"/>
      <c r="O735" s="90"/>
      <c r="P735" s="90"/>
      <c r="Q735" s="90"/>
      <c r="R735" s="90"/>
      <c r="T735" s="93"/>
    </row>
    <row r="736" spans="1:20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90"/>
      <c r="O736" s="90"/>
      <c r="P736" s="90"/>
      <c r="Q736" s="90"/>
      <c r="R736" s="90"/>
      <c r="T736" s="93"/>
    </row>
    <row r="737" spans="1:20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90"/>
      <c r="O737" s="90"/>
      <c r="P737" s="90"/>
      <c r="Q737" s="90"/>
      <c r="R737" s="90"/>
      <c r="T737" s="93"/>
    </row>
    <row r="738" spans="1:20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90"/>
      <c r="O738" s="90"/>
      <c r="P738" s="90"/>
      <c r="Q738" s="90"/>
      <c r="R738" s="90"/>
      <c r="T738" s="93"/>
    </row>
    <row r="739" spans="1:20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90"/>
      <c r="O739" s="90"/>
      <c r="P739" s="90"/>
      <c r="Q739" s="90"/>
      <c r="R739" s="90"/>
      <c r="T739" s="93"/>
    </row>
    <row r="740" spans="1:20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90"/>
      <c r="O740" s="90"/>
      <c r="P740" s="90"/>
      <c r="Q740" s="90"/>
      <c r="R740" s="90"/>
      <c r="T740" s="93"/>
    </row>
    <row r="741" spans="1:20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90"/>
      <c r="O741" s="90"/>
      <c r="P741" s="90"/>
      <c r="Q741" s="90"/>
      <c r="R741" s="90"/>
      <c r="T741" s="93"/>
    </row>
    <row r="742" spans="1:20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90"/>
      <c r="O742" s="90"/>
      <c r="P742" s="90"/>
      <c r="Q742" s="90"/>
      <c r="R742" s="90"/>
      <c r="T742" s="93"/>
    </row>
    <row r="743" spans="1:20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90"/>
      <c r="O743" s="90"/>
      <c r="P743" s="90"/>
      <c r="Q743" s="90"/>
      <c r="R743" s="90"/>
      <c r="T743" s="93"/>
    </row>
    <row r="744" spans="1:20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90"/>
      <c r="O744" s="90"/>
      <c r="P744" s="90"/>
      <c r="Q744" s="90"/>
      <c r="R744" s="90"/>
      <c r="T744" s="93"/>
    </row>
    <row r="745" spans="1:20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90"/>
      <c r="O745" s="90"/>
      <c r="P745" s="90"/>
      <c r="Q745" s="90"/>
      <c r="R745" s="90"/>
      <c r="T745" s="93"/>
    </row>
    <row r="746" spans="1:20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90"/>
      <c r="O746" s="90"/>
      <c r="P746" s="90"/>
      <c r="Q746" s="90"/>
      <c r="R746" s="90"/>
      <c r="T746" s="93"/>
    </row>
    <row r="747" spans="1:20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90"/>
      <c r="O747" s="90"/>
      <c r="P747" s="90"/>
      <c r="Q747" s="90"/>
      <c r="R747" s="90"/>
      <c r="T747" s="93"/>
    </row>
    <row r="748" spans="1:20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90"/>
      <c r="O748" s="90"/>
      <c r="P748" s="90"/>
      <c r="Q748" s="90"/>
      <c r="R748" s="90"/>
      <c r="T748" s="93"/>
    </row>
    <row r="749" spans="1:20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90"/>
      <c r="O749" s="90"/>
      <c r="P749" s="90"/>
      <c r="Q749" s="90"/>
      <c r="R749" s="90"/>
      <c r="T749" s="93"/>
    </row>
    <row r="750" spans="1:20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90"/>
      <c r="O750" s="90"/>
      <c r="P750" s="90"/>
      <c r="Q750" s="90"/>
      <c r="R750" s="90"/>
      <c r="T750" s="93"/>
    </row>
    <row r="751" spans="1:20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90"/>
      <c r="O751" s="90"/>
      <c r="P751" s="90"/>
      <c r="Q751" s="90"/>
      <c r="R751" s="90"/>
      <c r="T751" s="93"/>
    </row>
    <row r="752" spans="1:20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90"/>
      <c r="O752" s="90"/>
      <c r="P752" s="90"/>
      <c r="Q752" s="90"/>
      <c r="R752" s="90"/>
      <c r="T752" s="93"/>
    </row>
    <row r="753" spans="1:20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90"/>
      <c r="O753" s="90"/>
      <c r="P753" s="90"/>
      <c r="Q753" s="90"/>
      <c r="R753" s="90"/>
      <c r="T753" s="93"/>
    </row>
    <row r="754" spans="1:20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90"/>
      <c r="O754" s="90"/>
      <c r="P754" s="90"/>
      <c r="Q754" s="90"/>
      <c r="R754" s="90"/>
      <c r="T754" s="93"/>
    </row>
    <row r="755" spans="1:20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90"/>
      <c r="O755" s="90"/>
      <c r="P755" s="90"/>
      <c r="Q755" s="90"/>
      <c r="R755" s="90"/>
      <c r="T755" s="93"/>
    </row>
    <row r="756" spans="1:20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90"/>
      <c r="O756" s="90"/>
      <c r="P756" s="90"/>
      <c r="Q756" s="90"/>
      <c r="R756" s="90"/>
      <c r="T756" s="93"/>
    </row>
    <row r="757" spans="1:20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90"/>
      <c r="O757" s="90"/>
      <c r="P757" s="90"/>
      <c r="Q757" s="90"/>
      <c r="R757" s="90"/>
      <c r="T757" s="93"/>
    </row>
    <row r="758" spans="1:20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90"/>
      <c r="O758" s="90"/>
      <c r="P758" s="90"/>
      <c r="Q758" s="90"/>
      <c r="R758" s="90"/>
      <c r="T758" s="93"/>
    </row>
    <row r="759" spans="1:20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90"/>
      <c r="O759" s="90"/>
      <c r="P759" s="90"/>
      <c r="Q759" s="90"/>
      <c r="R759" s="90"/>
      <c r="T759" s="93"/>
    </row>
    <row r="760" spans="1:20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90"/>
      <c r="O760" s="90"/>
      <c r="P760" s="90"/>
      <c r="Q760" s="90"/>
      <c r="R760" s="90"/>
      <c r="T760" s="93"/>
    </row>
    <row r="761" spans="1:20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90"/>
      <c r="O761" s="90"/>
      <c r="P761" s="90"/>
      <c r="Q761" s="90"/>
      <c r="R761" s="90"/>
      <c r="T761" s="93"/>
    </row>
    <row r="762" spans="1:20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90"/>
      <c r="O762" s="90"/>
      <c r="P762" s="90"/>
      <c r="Q762" s="90"/>
      <c r="R762" s="90"/>
      <c r="T762" s="93"/>
    </row>
    <row r="763" spans="1:20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90"/>
      <c r="O763" s="90"/>
      <c r="P763" s="90"/>
      <c r="Q763" s="90"/>
      <c r="R763" s="90"/>
      <c r="T763" s="93"/>
    </row>
    <row r="764" spans="1:20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90"/>
      <c r="O764" s="90"/>
      <c r="P764" s="90"/>
      <c r="Q764" s="90"/>
      <c r="R764" s="90"/>
      <c r="T764" s="93"/>
    </row>
    <row r="765" spans="1:20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90"/>
      <c r="O765" s="90"/>
      <c r="P765" s="90"/>
      <c r="Q765" s="90"/>
      <c r="R765" s="90"/>
      <c r="T765" s="93"/>
    </row>
    <row r="766" spans="1:20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90"/>
      <c r="O766" s="90"/>
      <c r="P766" s="90"/>
      <c r="Q766" s="90"/>
      <c r="R766" s="90"/>
      <c r="T766" s="93"/>
    </row>
    <row r="767" spans="1:20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90"/>
      <c r="O767" s="90"/>
      <c r="P767" s="90"/>
      <c r="Q767" s="90"/>
      <c r="R767" s="90"/>
      <c r="T767" s="93"/>
    </row>
    <row r="768" spans="1:20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90"/>
      <c r="O768" s="90"/>
      <c r="P768" s="90"/>
      <c r="Q768" s="90"/>
      <c r="R768" s="90"/>
      <c r="T768" s="93"/>
    </row>
    <row r="769" spans="1:20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90"/>
      <c r="O769" s="90"/>
      <c r="P769" s="90"/>
      <c r="Q769" s="90"/>
      <c r="R769" s="90"/>
      <c r="T769" s="93"/>
    </row>
    <row r="770" spans="1:20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90"/>
      <c r="O770" s="90"/>
      <c r="P770" s="90"/>
      <c r="Q770" s="90"/>
      <c r="R770" s="90"/>
      <c r="T770" s="93"/>
    </row>
    <row r="771" spans="1:20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90"/>
      <c r="O771" s="90"/>
      <c r="P771" s="90"/>
      <c r="Q771" s="90"/>
      <c r="R771" s="90"/>
      <c r="T771" s="93"/>
    </row>
    <row r="772" spans="1:20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90"/>
      <c r="O772" s="90"/>
      <c r="P772" s="90"/>
      <c r="Q772" s="90"/>
      <c r="R772" s="90"/>
      <c r="T772" s="93"/>
    </row>
    <row r="773" spans="1:20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90"/>
      <c r="O773" s="90"/>
      <c r="P773" s="90"/>
      <c r="Q773" s="90"/>
      <c r="R773" s="90"/>
      <c r="T773" s="93"/>
    </row>
    <row r="774" spans="1:20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90"/>
      <c r="O774" s="90"/>
      <c r="P774" s="90"/>
      <c r="Q774" s="90"/>
      <c r="R774" s="90"/>
      <c r="T774" s="93"/>
    </row>
    <row r="775" spans="1:20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90"/>
      <c r="O775" s="90"/>
      <c r="P775" s="90"/>
      <c r="Q775" s="90"/>
      <c r="R775" s="90"/>
      <c r="T775" s="93"/>
    </row>
    <row r="776" spans="1:20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90"/>
      <c r="O776" s="90"/>
      <c r="P776" s="90"/>
      <c r="Q776" s="90"/>
      <c r="R776" s="90"/>
      <c r="T776" s="93"/>
    </row>
    <row r="777" spans="1:20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90"/>
      <c r="O777" s="90"/>
      <c r="P777" s="90"/>
      <c r="Q777" s="90"/>
      <c r="R777" s="90"/>
      <c r="T777" s="93"/>
    </row>
    <row r="778" spans="1:20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90"/>
      <c r="O778" s="90"/>
      <c r="P778" s="90"/>
      <c r="Q778" s="90"/>
      <c r="R778" s="90"/>
      <c r="T778" s="93"/>
    </row>
    <row r="779" spans="1:20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90"/>
      <c r="O779" s="90"/>
      <c r="P779" s="90"/>
      <c r="Q779" s="90"/>
      <c r="R779" s="90"/>
      <c r="T779" s="93"/>
    </row>
    <row r="780" spans="1:20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90"/>
      <c r="O780" s="90"/>
      <c r="P780" s="90"/>
      <c r="Q780" s="90"/>
      <c r="R780" s="90"/>
      <c r="T780" s="93"/>
    </row>
    <row r="781" spans="1:20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90"/>
      <c r="O781" s="90"/>
      <c r="P781" s="90"/>
      <c r="Q781" s="90"/>
      <c r="R781" s="90"/>
      <c r="T781" s="93"/>
    </row>
    <row r="782" spans="1:20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90"/>
      <c r="O782" s="90"/>
      <c r="P782" s="90"/>
      <c r="Q782" s="90"/>
      <c r="R782" s="90"/>
      <c r="T782" s="93"/>
    </row>
    <row r="783" spans="1:20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90"/>
      <c r="O783" s="90"/>
      <c r="P783" s="90"/>
      <c r="Q783" s="90"/>
      <c r="R783" s="90"/>
      <c r="T783" s="93"/>
    </row>
    <row r="784" spans="1:20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90"/>
      <c r="O784" s="90"/>
      <c r="P784" s="90"/>
      <c r="Q784" s="90"/>
      <c r="R784" s="90"/>
      <c r="T784" s="93"/>
    </row>
    <row r="785" spans="1:20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90"/>
      <c r="O785" s="90"/>
      <c r="P785" s="90"/>
      <c r="Q785" s="90"/>
      <c r="R785" s="90"/>
      <c r="T785" s="93"/>
    </row>
    <row r="786" spans="1:20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90"/>
      <c r="O786" s="90"/>
      <c r="P786" s="90"/>
      <c r="Q786" s="90"/>
      <c r="R786" s="90"/>
      <c r="T786" s="93"/>
    </row>
    <row r="787" spans="1:20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90"/>
      <c r="O787" s="90"/>
      <c r="P787" s="90"/>
      <c r="Q787" s="90"/>
      <c r="R787" s="90"/>
      <c r="T787" s="93"/>
    </row>
    <row r="788" spans="1:20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90"/>
      <c r="O788" s="90"/>
      <c r="P788" s="90"/>
      <c r="Q788" s="90"/>
      <c r="R788" s="90"/>
      <c r="T788" s="93"/>
    </row>
    <row r="789" spans="1:20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90"/>
      <c r="O789" s="90"/>
      <c r="P789" s="90"/>
      <c r="Q789" s="90"/>
      <c r="R789" s="90"/>
      <c r="T789" s="93"/>
    </row>
    <row r="790" spans="1:20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90"/>
      <c r="O790" s="90"/>
      <c r="P790" s="90"/>
      <c r="Q790" s="90"/>
      <c r="R790" s="90"/>
      <c r="T790" s="93"/>
    </row>
    <row r="791" spans="1:20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90"/>
      <c r="O791" s="90"/>
      <c r="P791" s="90"/>
      <c r="Q791" s="90"/>
      <c r="R791" s="90"/>
      <c r="T791" s="93"/>
    </row>
    <row r="792" spans="1:20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90"/>
      <c r="O792" s="90"/>
      <c r="P792" s="90"/>
      <c r="Q792" s="90"/>
      <c r="R792" s="90"/>
      <c r="T792" s="93"/>
    </row>
    <row r="793" spans="1:20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90"/>
      <c r="O793" s="90"/>
      <c r="P793" s="90"/>
      <c r="Q793" s="90"/>
      <c r="R793" s="90"/>
      <c r="T793" s="93"/>
    </row>
    <row r="794" spans="1:20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90"/>
      <c r="O794" s="90"/>
      <c r="P794" s="90"/>
      <c r="Q794" s="90"/>
      <c r="R794" s="90"/>
      <c r="T794" s="93"/>
    </row>
    <row r="795" spans="1:20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90"/>
      <c r="O795" s="90"/>
      <c r="P795" s="90"/>
      <c r="Q795" s="90"/>
      <c r="R795" s="90"/>
      <c r="T795" s="93"/>
    </row>
    <row r="796" spans="1:20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90"/>
      <c r="O796" s="90"/>
      <c r="P796" s="90"/>
      <c r="Q796" s="90"/>
      <c r="R796" s="90"/>
      <c r="T796" s="93"/>
    </row>
    <row r="797" spans="1:20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90"/>
      <c r="O797" s="90"/>
      <c r="P797" s="90"/>
      <c r="Q797" s="90"/>
      <c r="R797" s="90"/>
      <c r="T797" s="93"/>
    </row>
    <row r="798" spans="1:20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90"/>
      <c r="O798" s="90"/>
      <c r="P798" s="90"/>
      <c r="Q798" s="90"/>
      <c r="R798" s="90"/>
      <c r="T798" s="93"/>
    </row>
    <row r="799" spans="1:20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90"/>
      <c r="O799" s="90"/>
      <c r="P799" s="90"/>
      <c r="Q799" s="90"/>
      <c r="R799" s="90"/>
      <c r="T799" s="93"/>
    </row>
    <row r="800" spans="1:20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90"/>
      <c r="O800" s="90"/>
      <c r="P800" s="90"/>
      <c r="Q800" s="90"/>
      <c r="R800" s="90"/>
      <c r="T800" s="93"/>
    </row>
    <row r="801" spans="1:20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90"/>
      <c r="O801" s="90"/>
      <c r="P801" s="90"/>
      <c r="Q801" s="90"/>
      <c r="R801" s="90"/>
      <c r="T801" s="93"/>
    </row>
    <row r="802" spans="1:20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90"/>
      <c r="O802" s="90"/>
      <c r="P802" s="90"/>
      <c r="Q802" s="90"/>
      <c r="R802" s="90"/>
      <c r="T802" s="93"/>
    </row>
    <row r="803" spans="1:20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90"/>
      <c r="O803" s="90"/>
      <c r="P803" s="90"/>
      <c r="Q803" s="90"/>
      <c r="R803" s="90"/>
      <c r="T803" s="93"/>
    </row>
    <row r="804" spans="1:20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90"/>
      <c r="O804" s="90"/>
      <c r="P804" s="90"/>
      <c r="Q804" s="90"/>
      <c r="R804" s="90"/>
      <c r="T804" s="93"/>
    </row>
    <row r="805" spans="1:20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90"/>
      <c r="O805" s="90"/>
      <c r="P805" s="90"/>
      <c r="Q805" s="90"/>
      <c r="R805" s="90"/>
      <c r="T805" s="93"/>
    </row>
    <row r="806" spans="1:20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90"/>
      <c r="O806" s="90"/>
      <c r="P806" s="90"/>
      <c r="Q806" s="90"/>
      <c r="R806" s="90"/>
      <c r="T806" s="93"/>
    </row>
    <row r="807" spans="1:20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90"/>
      <c r="O807" s="90"/>
      <c r="P807" s="90"/>
      <c r="Q807" s="90"/>
      <c r="R807" s="90"/>
      <c r="T807" s="93"/>
    </row>
    <row r="808" spans="1:20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90"/>
      <c r="O808" s="90"/>
      <c r="P808" s="90"/>
      <c r="Q808" s="90"/>
      <c r="R808" s="90"/>
      <c r="T808" s="93"/>
    </row>
    <row r="809" spans="1:20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90"/>
      <c r="O809" s="90"/>
      <c r="P809" s="90"/>
      <c r="Q809" s="90"/>
      <c r="R809" s="90"/>
      <c r="T809" s="93"/>
    </row>
    <row r="810" spans="1:20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90"/>
      <c r="O810" s="90"/>
      <c r="P810" s="90"/>
      <c r="Q810" s="90"/>
      <c r="R810" s="90"/>
      <c r="T810" s="93"/>
    </row>
    <row r="811" spans="1:20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90"/>
      <c r="O811" s="90"/>
      <c r="P811" s="90"/>
      <c r="Q811" s="90"/>
      <c r="R811" s="90"/>
      <c r="T811" s="93"/>
    </row>
    <row r="812" spans="1:20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90"/>
      <c r="O812" s="90"/>
      <c r="P812" s="90"/>
      <c r="Q812" s="90"/>
      <c r="R812" s="90"/>
      <c r="T812" s="93"/>
    </row>
    <row r="813" spans="1:20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90"/>
      <c r="O813" s="90"/>
      <c r="P813" s="90"/>
      <c r="Q813" s="90"/>
      <c r="R813" s="90"/>
      <c r="T813" s="93"/>
    </row>
    <row r="814" spans="1:20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90"/>
      <c r="O814" s="90"/>
      <c r="P814" s="90"/>
      <c r="Q814" s="90"/>
      <c r="R814" s="90"/>
      <c r="T814" s="93"/>
    </row>
    <row r="815" spans="1:20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90"/>
      <c r="O815" s="90"/>
      <c r="P815" s="90"/>
      <c r="Q815" s="90"/>
      <c r="R815" s="90"/>
      <c r="T815" s="93"/>
    </row>
    <row r="816" spans="1:20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90"/>
      <c r="O816" s="90"/>
      <c r="P816" s="90"/>
      <c r="Q816" s="90"/>
      <c r="R816" s="90"/>
      <c r="T816" s="93"/>
    </row>
    <row r="817" spans="1:20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90"/>
      <c r="O817" s="90"/>
      <c r="P817" s="90"/>
      <c r="Q817" s="90"/>
      <c r="R817" s="90"/>
      <c r="T817" s="93"/>
    </row>
    <row r="818" spans="1:20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90"/>
      <c r="O818" s="90"/>
      <c r="P818" s="90"/>
      <c r="Q818" s="90"/>
      <c r="R818" s="90"/>
      <c r="T818" s="93"/>
    </row>
    <row r="819" spans="1:20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90"/>
      <c r="O819" s="90"/>
      <c r="P819" s="90"/>
      <c r="Q819" s="90"/>
      <c r="R819" s="90"/>
      <c r="T819" s="93"/>
    </row>
    <row r="820" spans="1:20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90"/>
      <c r="O820" s="90"/>
      <c r="P820" s="90"/>
      <c r="Q820" s="90"/>
      <c r="R820" s="90"/>
      <c r="T820" s="93"/>
    </row>
    <row r="821" spans="1:20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90"/>
      <c r="O821" s="90"/>
      <c r="P821" s="90"/>
      <c r="Q821" s="90"/>
      <c r="R821" s="90"/>
      <c r="T821" s="93"/>
    </row>
    <row r="822" spans="1:20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90"/>
      <c r="O822" s="90"/>
      <c r="P822" s="90"/>
      <c r="Q822" s="90"/>
      <c r="R822" s="90"/>
      <c r="T822" s="93"/>
    </row>
    <row r="823" spans="1:20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90"/>
      <c r="O823" s="90"/>
      <c r="P823" s="90"/>
      <c r="Q823" s="90"/>
      <c r="R823" s="90"/>
      <c r="T823" s="93"/>
    </row>
    <row r="824" spans="1:20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90"/>
      <c r="O824" s="90"/>
      <c r="P824" s="90"/>
      <c r="Q824" s="90"/>
      <c r="R824" s="90"/>
      <c r="T824" s="93"/>
    </row>
    <row r="825" spans="1:20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90"/>
      <c r="O825" s="90"/>
      <c r="P825" s="90"/>
      <c r="Q825" s="90"/>
      <c r="R825" s="90"/>
      <c r="T825" s="93"/>
    </row>
    <row r="826" spans="1:20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90"/>
      <c r="O826" s="90"/>
      <c r="P826" s="90"/>
      <c r="Q826" s="90"/>
      <c r="R826" s="90"/>
      <c r="T826" s="93"/>
    </row>
    <row r="827" spans="1:20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90"/>
      <c r="O827" s="90"/>
      <c r="P827" s="90"/>
      <c r="Q827" s="90"/>
      <c r="R827" s="90"/>
      <c r="T827" s="93"/>
    </row>
    <row r="828" spans="1:20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90"/>
      <c r="O828" s="90"/>
      <c r="P828" s="90"/>
      <c r="Q828" s="90"/>
      <c r="R828" s="90"/>
      <c r="T828" s="93"/>
    </row>
    <row r="829" spans="1:20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90"/>
      <c r="O829" s="90"/>
      <c r="P829" s="90"/>
      <c r="Q829" s="90"/>
      <c r="R829" s="90"/>
      <c r="T829" s="93"/>
    </row>
    <row r="830" spans="1:20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90"/>
      <c r="O830" s="90"/>
      <c r="P830" s="90"/>
      <c r="Q830" s="90"/>
      <c r="R830" s="90"/>
      <c r="T830" s="93"/>
    </row>
    <row r="831" spans="1:20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90"/>
      <c r="O831" s="90"/>
      <c r="P831" s="90"/>
      <c r="Q831" s="90"/>
      <c r="R831" s="90"/>
      <c r="T831" s="93"/>
    </row>
    <row r="832" spans="1:20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90"/>
      <c r="O832" s="90"/>
      <c r="P832" s="90"/>
      <c r="Q832" s="90"/>
      <c r="R832" s="90"/>
      <c r="T832" s="93"/>
    </row>
    <row r="833" spans="1:20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90"/>
      <c r="O833" s="90"/>
      <c r="P833" s="90"/>
      <c r="Q833" s="90"/>
      <c r="R833" s="90"/>
      <c r="T833" s="93"/>
    </row>
    <row r="834" spans="1:20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90"/>
      <c r="O834" s="90"/>
      <c r="P834" s="90"/>
      <c r="Q834" s="90"/>
      <c r="R834" s="90"/>
      <c r="T834" s="93"/>
    </row>
    <row r="835" spans="1:20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90"/>
      <c r="O835" s="90"/>
      <c r="P835" s="90"/>
      <c r="Q835" s="90"/>
      <c r="R835" s="90"/>
      <c r="T835" s="93"/>
    </row>
    <row r="836" spans="1:20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90"/>
      <c r="O836" s="90"/>
      <c r="P836" s="90"/>
      <c r="Q836" s="90"/>
      <c r="R836" s="90"/>
      <c r="T836" s="93"/>
    </row>
    <row r="837" spans="1:20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90"/>
      <c r="O837" s="90"/>
      <c r="P837" s="90"/>
      <c r="Q837" s="90"/>
      <c r="R837" s="90"/>
      <c r="T837" s="93"/>
    </row>
    <row r="838" spans="1:20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90"/>
      <c r="O838" s="90"/>
      <c r="P838" s="90"/>
      <c r="Q838" s="90"/>
      <c r="R838" s="90"/>
      <c r="T838" s="93"/>
    </row>
    <row r="839" spans="1:20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90"/>
      <c r="O839" s="90"/>
      <c r="P839" s="90"/>
      <c r="Q839" s="90"/>
      <c r="R839" s="90"/>
      <c r="T839" s="93"/>
    </row>
    <row r="840" spans="1:20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90"/>
      <c r="O840" s="90"/>
      <c r="P840" s="90"/>
      <c r="Q840" s="90"/>
      <c r="R840" s="90"/>
      <c r="T840" s="93"/>
    </row>
    <row r="841" spans="1:20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90"/>
      <c r="O841" s="90"/>
      <c r="P841" s="90"/>
      <c r="Q841" s="90"/>
      <c r="R841" s="90"/>
      <c r="T841" s="93"/>
    </row>
    <row r="842" spans="1:20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90"/>
      <c r="O842" s="90"/>
      <c r="P842" s="90"/>
      <c r="Q842" s="90"/>
      <c r="R842" s="90"/>
      <c r="T842" s="93"/>
    </row>
    <row r="843" spans="1:20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90"/>
      <c r="O843" s="90"/>
      <c r="P843" s="90"/>
      <c r="Q843" s="90"/>
      <c r="R843" s="90"/>
      <c r="T843" s="93"/>
    </row>
    <row r="844" spans="1:20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90"/>
      <c r="O844" s="90"/>
      <c r="P844" s="90"/>
      <c r="Q844" s="90"/>
      <c r="R844" s="90"/>
      <c r="T844" s="93"/>
    </row>
    <row r="845" spans="1:20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90"/>
      <c r="O845" s="90"/>
      <c r="P845" s="90"/>
      <c r="Q845" s="90"/>
      <c r="R845" s="90"/>
      <c r="T845" s="93"/>
    </row>
    <row r="846" spans="1:20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90"/>
      <c r="O846" s="90"/>
      <c r="P846" s="90"/>
      <c r="Q846" s="90"/>
      <c r="R846" s="90"/>
      <c r="T846" s="93"/>
    </row>
    <row r="847" spans="1:20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90"/>
      <c r="O847" s="90"/>
      <c r="P847" s="90"/>
      <c r="Q847" s="90"/>
      <c r="R847" s="90"/>
      <c r="T847" s="93"/>
    </row>
    <row r="848" spans="1:20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90"/>
      <c r="O848" s="90"/>
      <c r="P848" s="90"/>
      <c r="Q848" s="90"/>
      <c r="R848" s="90"/>
      <c r="T848" s="93"/>
    </row>
    <row r="849" spans="1:20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90"/>
      <c r="O849" s="90"/>
      <c r="P849" s="90"/>
      <c r="Q849" s="90"/>
      <c r="R849" s="90"/>
      <c r="T849" s="93"/>
    </row>
    <row r="850" spans="1:20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90"/>
      <c r="O850" s="90"/>
      <c r="P850" s="90"/>
      <c r="Q850" s="90"/>
      <c r="R850" s="90"/>
      <c r="T850" s="93"/>
    </row>
    <row r="851" spans="1:20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90"/>
      <c r="O851" s="90"/>
      <c r="P851" s="90"/>
      <c r="Q851" s="90"/>
      <c r="R851" s="90"/>
      <c r="T851" s="93"/>
    </row>
    <row r="852" spans="1:20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90"/>
      <c r="O852" s="90"/>
      <c r="P852" s="90"/>
      <c r="Q852" s="90"/>
      <c r="R852" s="90"/>
      <c r="T852" s="93"/>
    </row>
    <row r="853" spans="1:20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90"/>
      <c r="O853" s="90"/>
      <c r="P853" s="90"/>
      <c r="Q853" s="90"/>
      <c r="R853" s="90"/>
      <c r="T853" s="93"/>
    </row>
    <row r="854" spans="1:20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90"/>
      <c r="O854" s="90"/>
      <c r="P854" s="90"/>
      <c r="Q854" s="90"/>
      <c r="R854" s="90"/>
      <c r="T854" s="93"/>
    </row>
  </sheetData>
  <mergeCells count="1">
    <mergeCell ref="A1:T1"/>
  </mergeCells>
  <pageMargins left="0.25" right="0.25" top="0.75" bottom="0.75" header="0.3" footer="0.3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AZIENDA 2020</vt:lpstr>
      <vt:lpstr>'AZIENDA 2020'!Area_stampa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Cinquegrana Jessica</cp:lastModifiedBy>
  <cp:lastPrinted>2020-07-06T14:05:33Z</cp:lastPrinted>
  <dcterms:created xsi:type="dcterms:W3CDTF">2018-12-21T10:27:18Z</dcterms:created>
  <dcterms:modified xsi:type="dcterms:W3CDTF">2020-07-15T08:35:49Z</dcterms:modified>
</cp:coreProperties>
</file>