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015"/>
  </bookViews>
  <sheets>
    <sheet name="t15(1)" sheetId="1" r:id="rId1"/>
    <sheet name="t15(1)_Dett" sheetId="2" r:id="rId2"/>
    <sheet name="t15(2)" sheetId="3" r:id="rId3"/>
    <sheet name="t15(2)_Dett" sheetId="4" r:id="rId4"/>
    <sheet name="t15(3)" sheetId="5" r:id="rId5"/>
    <sheet name="t15(3)_Dett" sheetId="6" r:id="rId6"/>
    <sheet name="SICI(1)" sheetId="7" r:id="rId7"/>
    <sheet name="SICI(2)" sheetId="8" r:id="rId8"/>
    <sheet name="SICI(3)" sheetId="9" r:id="rId9"/>
  </sheets>
  <externalReferences>
    <externalReference r:id="rId10"/>
    <externalReference r:id="rId11"/>
    <externalReference r:id="rId12"/>
  </externalReferences>
  <definedNames>
    <definedName name="_xlnm.Print_Area" localSheetId="6">'SICI(1)'!$A$1:$F$75</definedName>
    <definedName name="_xlnm.Print_Area" localSheetId="7">'SICI(2)'!$A$1:$F$79</definedName>
    <definedName name="_xlnm.Print_Area" localSheetId="8">'SICI(3)'!$A$1:$F$83</definedName>
    <definedName name="_xlnm.Print_Area" localSheetId="0">'t15(1)'!$A$1:$G$60</definedName>
    <definedName name="_xlnm.Print_Area" localSheetId="2">'t15(2)'!$A$1:$G$64</definedName>
    <definedName name="_xlnm.Print_Area" localSheetId="4">'t15(3)'!$A$1:$G$64</definedName>
    <definedName name="CODI_ISTITUZIONE" localSheetId="6">#REF!</definedName>
    <definedName name="CODI_ISTITUZIONE" localSheetId="7">#REF!</definedName>
    <definedName name="CODI_ISTITUZIONE" localSheetId="8">#REF!</definedName>
    <definedName name="CODI_ISTITUZIONE">#REF!</definedName>
    <definedName name="CODI_ISTITUZIONE2" localSheetId="6">#REF!</definedName>
    <definedName name="CODI_ISTITUZIONE2" localSheetId="7">#REF!</definedName>
    <definedName name="CODI_ISTITUZIONE2" localSheetId="8">#REF!</definedName>
    <definedName name="CODI_ISTITUZIONE2" localSheetId="2">#REF!</definedName>
    <definedName name="CODI_ISTITUZIONE2" localSheetId="3">#REF!</definedName>
    <definedName name="CODI_ISTITUZIONE2" localSheetId="4">#REF!</definedName>
    <definedName name="CODI_ISTITUZIONE2" localSheetId="5">#REF!</definedName>
    <definedName name="CODI_ISTITUZIONE2">#REF!</definedName>
    <definedName name="COMUNE_DESC">[1]COM!$A$2:$A$1716</definedName>
    <definedName name="DESC_ISTITUZIONE" localSheetId="6">#REF!</definedName>
    <definedName name="DESC_ISTITUZIONE" localSheetId="7">#REF!</definedName>
    <definedName name="DESC_ISTITUZIONE" localSheetId="8">#REF!</definedName>
    <definedName name="DESC_ISTITUZIONE">#REF!</definedName>
    <definedName name="DESC_ISTITUZIONE2" localSheetId="6">#REF!</definedName>
    <definedName name="DESC_ISTITUZIONE2" localSheetId="7">#REF!</definedName>
    <definedName name="DESC_ISTITUZIONE2" localSheetId="8">#REF!</definedName>
    <definedName name="DESC_ISTITUZIONE2" localSheetId="2">#REF!</definedName>
    <definedName name="DESC_ISTITUZIONE2" localSheetId="3">#REF!</definedName>
    <definedName name="DESC_ISTITUZIONE2" localSheetId="4">#REF!</definedName>
    <definedName name="DESC_ISTITUZIONE2" localSheetId="5">#REF!</definedName>
    <definedName name="DESC_ISTITUZIONE2">#REF!</definedName>
    <definedName name="_xlnm.Print_Titles" localSheetId="0">'t15(1)'!$3:$4</definedName>
    <definedName name="_xlnm.Print_Titles" localSheetId="2">'t15(2)'!$3:$4</definedName>
    <definedName name="_xlnm.Print_Titles" localSheetId="4">'t15(3)'!$3:$4</definedName>
  </definedNames>
  <calcPr calcId="124519" fullCalcOnLoad="1"/>
</workbook>
</file>

<file path=xl/calcChain.xml><?xml version="1.0" encoding="utf-8"?>
<calcChain xmlns="http://schemas.openxmlformats.org/spreadsheetml/2006/main">
  <c r="F83" i="9"/>
  <c r="N82"/>
  <c r="M82"/>
  <c r="L82"/>
  <c r="K82"/>
  <c r="F80"/>
  <c r="N79"/>
  <c r="M79"/>
  <c r="L79"/>
  <c r="K79"/>
  <c r="N75"/>
  <c r="M75"/>
  <c r="L75"/>
  <c r="K75"/>
  <c r="F75"/>
  <c r="N73"/>
  <c r="M73"/>
  <c r="L73"/>
  <c r="K73"/>
  <c r="F73"/>
  <c r="N71"/>
  <c r="M71"/>
  <c r="L71"/>
  <c r="K71"/>
  <c r="F71"/>
  <c r="N69"/>
  <c r="M69"/>
  <c r="L69"/>
  <c r="K69"/>
  <c r="F69"/>
  <c r="N65"/>
  <c r="M65"/>
  <c r="L65"/>
  <c r="K65"/>
  <c r="F65"/>
  <c r="N63"/>
  <c r="M63"/>
  <c r="L63"/>
  <c r="K63"/>
  <c r="F63"/>
  <c r="N61"/>
  <c r="M61"/>
  <c r="L61"/>
  <c r="K61"/>
  <c r="F61"/>
  <c r="N59"/>
  <c r="M59"/>
  <c r="L59"/>
  <c r="K59"/>
  <c r="F59"/>
  <c r="N57"/>
  <c r="M57"/>
  <c r="L57"/>
  <c r="K57"/>
  <c r="F57"/>
  <c r="N55"/>
  <c r="M55"/>
  <c r="L55"/>
  <c r="K55"/>
  <c r="F55"/>
  <c r="N51"/>
  <c r="M51"/>
  <c r="L51"/>
  <c r="K51"/>
  <c r="F51"/>
  <c r="N49"/>
  <c r="M49"/>
  <c r="L49"/>
  <c r="K49"/>
  <c r="F49"/>
  <c r="N47"/>
  <c r="M47"/>
  <c r="L47"/>
  <c r="K47"/>
  <c r="F47"/>
  <c r="N45"/>
  <c r="M45"/>
  <c r="L45"/>
  <c r="K45"/>
  <c r="F45"/>
  <c r="N43"/>
  <c r="M43"/>
  <c r="L43"/>
  <c r="K43"/>
  <c r="F43"/>
  <c r="N41"/>
  <c r="M41"/>
  <c r="L41"/>
  <c r="K41"/>
  <c r="F41"/>
  <c r="N39"/>
  <c r="M39"/>
  <c r="L39"/>
  <c r="K39"/>
  <c r="F39"/>
  <c r="N35"/>
  <c r="M35"/>
  <c r="L35"/>
  <c r="K35"/>
  <c r="F35"/>
  <c r="N33"/>
  <c r="M33"/>
  <c r="L33"/>
  <c r="K33"/>
  <c r="F33"/>
  <c r="N31"/>
  <c r="M31"/>
  <c r="L31"/>
  <c r="K31"/>
  <c r="F31"/>
  <c r="N29"/>
  <c r="M29"/>
  <c r="L29"/>
  <c r="K29"/>
  <c r="F29"/>
  <c r="N27"/>
  <c r="M27"/>
  <c r="L27"/>
  <c r="K27"/>
  <c r="F27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79" i="8"/>
  <c r="N78"/>
  <c r="M78"/>
  <c r="L78"/>
  <c r="K78"/>
  <c r="F76"/>
  <c r="N75"/>
  <c r="M75"/>
  <c r="L75"/>
  <c r="K75"/>
  <c r="N71"/>
  <c r="M71"/>
  <c r="L71"/>
  <c r="K71"/>
  <c r="F71"/>
  <c r="N69"/>
  <c r="M69"/>
  <c r="L69"/>
  <c r="K69"/>
  <c r="F69"/>
  <c r="N67"/>
  <c r="M67"/>
  <c r="L67"/>
  <c r="K67"/>
  <c r="F67"/>
  <c r="N65"/>
  <c r="M65"/>
  <c r="L65"/>
  <c r="K65"/>
  <c r="F65"/>
  <c r="N63"/>
  <c r="M63"/>
  <c r="L63"/>
  <c r="K63"/>
  <c r="F63"/>
  <c r="N61"/>
  <c r="M61"/>
  <c r="L61"/>
  <c r="K61"/>
  <c r="F61"/>
  <c r="N57"/>
  <c r="M57"/>
  <c r="L57"/>
  <c r="K57"/>
  <c r="F57"/>
  <c r="N55"/>
  <c r="M55"/>
  <c r="L55"/>
  <c r="K55"/>
  <c r="F55"/>
  <c r="N53"/>
  <c r="M53"/>
  <c r="L53"/>
  <c r="K53"/>
  <c r="F53"/>
  <c r="N51"/>
  <c r="M51"/>
  <c r="L51"/>
  <c r="K51"/>
  <c r="F51"/>
  <c r="N49"/>
  <c r="M49"/>
  <c r="L49"/>
  <c r="K49"/>
  <c r="F49"/>
  <c r="M47"/>
  <c r="L47"/>
  <c r="K47"/>
  <c r="E47"/>
  <c r="N47" s="1"/>
  <c r="N45"/>
  <c r="M45"/>
  <c r="L45"/>
  <c r="K45"/>
  <c r="F45"/>
  <c r="N43"/>
  <c r="M43"/>
  <c r="L43"/>
  <c r="K43"/>
  <c r="F43"/>
  <c r="E43"/>
  <c r="N41"/>
  <c r="M41"/>
  <c r="L41"/>
  <c r="K41"/>
  <c r="F41"/>
  <c r="M39"/>
  <c r="L39"/>
  <c r="K39"/>
  <c r="E39"/>
  <c r="N39" s="1"/>
  <c r="N35"/>
  <c r="M35"/>
  <c r="L35"/>
  <c r="K35"/>
  <c r="F35"/>
  <c r="N33"/>
  <c r="M33"/>
  <c r="L33"/>
  <c r="K33"/>
  <c r="F33"/>
  <c r="N31"/>
  <c r="M31"/>
  <c r="L31"/>
  <c r="K31"/>
  <c r="F31"/>
  <c r="N29"/>
  <c r="M29"/>
  <c r="L29"/>
  <c r="K29"/>
  <c r="F29"/>
  <c r="E29"/>
  <c r="N27"/>
  <c r="M27"/>
  <c r="L27"/>
  <c r="K27"/>
  <c r="F27"/>
  <c r="E27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F75" i="7"/>
  <c r="N74"/>
  <c r="M74"/>
  <c r="L74"/>
  <c r="K74"/>
  <c r="F72"/>
  <c r="N71"/>
  <c r="M71"/>
  <c r="L71"/>
  <c r="K71"/>
  <c r="N67"/>
  <c r="M67"/>
  <c r="L67"/>
  <c r="K67"/>
  <c r="F67"/>
  <c r="N65"/>
  <c r="M65"/>
  <c r="L65"/>
  <c r="K65"/>
  <c r="F65"/>
  <c r="N63"/>
  <c r="M63"/>
  <c r="L63"/>
  <c r="K63"/>
  <c r="F63"/>
  <c r="N61"/>
  <c r="M61"/>
  <c r="L61"/>
  <c r="K61"/>
  <c r="F61"/>
  <c r="N59"/>
  <c r="M59"/>
  <c r="L59"/>
  <c r="K59"/>
  <c r="F59"/>
  <c r="N57"/>
  <c r="M57"/>
  <c r="L57"/>
  <c r="K57"/>
  <c r="F57"/>
  <c r="E57"/>
  <c r="N53"/>
  <c r="M53"/>
  <c r="L53"/>
  <c r="K53"/>
  <c r="F53"/>
  <c r="N51"/>
  <c r="M51"/>
  <c r="L51"/>
  <c r="K51"/>
  <c r="F51"/>
  <c r="N49"/>
  <c r="M49"/>
  <c r="L49"/>
  <c r="K49"/>
  <c r="F49"/>
  <c r="M47"/>
  <c r="L47"/>
  <c r="K47"/>
  <c r="E47"/>
  <c r="N47" s="1"/>
  <c r="N45"/>
  <c r="M45"/>
  <c r="L45"/>
  <c r="K45"/>
  <c r="F45"/>
  <c r="N43"/>
  <c r="M43"/>
  <c r="L43"/>
  <c r="K43"/>
  <c r="F43"/>
  <c r="E43"/>
  <c r="N41"/>
  <c r="M41"/>
  <c r="L41"/>
  <c r="K41"/>
  <c r="F41"/>
  <c r="M39"/>
  <c r="L39"/>
  <c r="K39"/>
  <c r="E39"/>
  <c r="N39" s="1"/>
  <c r="N35"/>
  <c r="M35"/>
  <c r="L35"/>
  <c r="K35"/>
  <c r="F35"/>
  <c r="N33"/>
  <c r="M33"/>
  <c r="L33"/>
  <c r="K33"/>
  <c r="F33"/>
  <c r="N31"/>
  <c r="M31"/>
  <c r="L31"/>
  <c r="K31"/>
  <c r="F31"/>
  <c r="N29"/>
  <c r="M29"/>
  <c r="L29"/>
  <c r="K29"/>
  <c r="F29"/>
  <c r="E29"/>
  <c r="N27"/>
  <c r="M27"/>
  <c r="L27"/>
  <c r="K27"/>
  <c r="F27"/>
  <c r="E27"/>
  <c r="N23"/>
  <c r="M23"/>
  <c r="L23"/>
  <c r="K23"/>
  <c r="F23"/>
  <c r="N21"/>
  <c r="M21"/>
  <c r="L21"/>
  <c r="K21"/>
  <c r="F21"/>
  <c r="N19"/>
  <c r="M19"/>
  <c r="L19"/>
  <c r="K19"/>
  <c r="F19"/>
  <c r="N17"/>
  <c r="M17"/>
  <c r="L17"/>
  <c r="K17"/>
  <c r="F17"/>
  <c r="N15"/>
  <c r="M15"/>
  <c r="L15"/>
  <c r="K15"/>
  <c r="F15"/>
  <c r="N13"/>
  <c r="M13"/>
  <c r="L13"/>
  <c r="K13"/>
  <c r="F13"/>
  <c r="N9"/>
  <c r="F6"/>
  <c r="F2"/>
  <c r="B48" i="6"/>
  <c r="B42"/>
  <c r="C24" i="5" s="1"/>
  <c r="B34" i="6"/>
  <c r="B29"/>
  <c r="B23"/>
  <c r="E17"/>
  <c r="B17"/>
  <c r="E11"/>
  <c r="G14" i="5" s="1"/>
  <c r="B11" i="6"/>
  <c r="A1"/>
  <c r="S56" i="5"/>
  <c r="C56"/>
  <c r="T56" s="1"/>
  <c r="T55"/>
  <c r="S55"/>
  <c r="T54"/>
  <c r="S54"/>
  <c r="T53"/>
  <c r="S53"/>
  <c r="T52"/>
  <c r="S52"/>
  <c r="T51"/>
  <c r="S51"/>
  <c r="S48"/>
  <c r="C48"/>
  <c r="T48" s="1"/>
  <c r="S47"/>
  <c r="C47"/>
  <c r="C49" s="1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S35"/>
  <c r="C35"/>
  <c r="T35" s="1"/>
  <c r="T34"/>
  <c r="S34"/>
  <c r="T33"/>
  <c r="S33"/>
  <c r="T32"/>
  <c r="S32"/>
  <c r="T31"/>
  <c r="S31"/>
  <c r="E31"/>
  <c r="T30"/>
  <c r="S30"/>
  <c r="X29"/>
  <c r="T29"/>
  <c r="S29"/>
  <c r="G29"/>
  <c r="Y29" s="1"/>
  <c r="Y28"/>
  <c r="X28"/>
  <c r="Y27"/>
  <c r="X27"/>
  <c r="Y26"/>
  <c r="X26"/>
  <c r="Y25"/>
  <c r="X25"/>
  <c r="Y24"/>
  <c r="X24"/>
  <c r="S24"/>
  <c r="Y23"/>
  <c r="X23"/>
  <c r="T23"/>
  <c r="S23"/>
  <c r="Y22"/>
  <c r="X22"/>
  <c r="T22"/>
  <c r="S22"/>
  <c r="Y21"/>
  <c r="X21"/>
  <c r="T21"/>
  <c r="S21"/>
  <c r="Y20"/>
  <c r="X20"/>
  <c r="T20"/>
  <c r="S20"/>
  <c r="Y19"/>
  <c r="X19"/>
  <c r="T19"/>
  <c r="S19"/>
  <c r="E17"/>
  <c r="S16"/>
  <c r="E16"/>
  <c r="C16"/>
  <c r="T16" s="1"/>
  <c r="T15"/>
  <c r="S15"/>
  <c r="X14"/>
  <c r="Y13"/>
  <c r="X13"/>
  <c r="Y12"/>
  <c r="X12"/>
  <c r="S12"/>
  <c r="C12"/>
  <c r="T12" s="1"/>
  <c r="Y11"/>
  <c r="X11"/>
  <c r="T11"/>
  <c r="S11"/>
  <c r="Y10"/>
  <c r="X10"/>
  <c r="T10"/>
  <c r="S10"/>
  <c r="Y9"/>
  <c r="X9"/>
  <c r="T9"/>
  <c r="S9"/>
  <c r="X8"/>
  <c r="T8"/>
  <c r="S8"/>
  <c r="G8"/>
  <c r="Y8" s="1"/>
  <c r="Y7"/>
  <c r="X7"/>
  <c r="T7"/>
  <c r="S7"/>
  <c r="E5"/>
  <c r="A1"/>
  <c r="B54" i="4"/>
  <c r="B48"/>
  <c r="B42"/>
  <c r="C20" i="3" s="1"/>
  <c r="B34" i="4"/>
  <c r="B29"/>
  <c r="C54" i="3" s="1"/>
  <c r="B23" i="4"/>
  <c r="E17"/>
  <c r="G27" i="3" s="1"/>
  <c r="B17" i="4"/>
  <c r="B13"/>
  <c r="E11"/>
  <c r="B11"/>
  <c r="A1"/>
  <c r="S61" i="3"/>
  <c r="C61"/>
  <c r="T61" s="1"/>
  <c r="T60"/>
  <c r="S60"/>
  <c r="T59"/>
  <c r="S59"/>
  <c r="T58"/>
  <c r="S58"/>
  <c r="S55"/>
  <c r="C55"/>
  <c r="T55" s="1"/>
  <c r="S54"/>
  <c r="T53"/>
  <c r="S53"/>
  <c r="T52"/>
  <c r="S52"/>
  <c r="T51"/>
  <c r="S51"/>
  <c r="T50"/>
  <c r="S50"/>
  <c r="T49"/>
  <c r="S49"/>
  <c r="T48"/>
  <c r="S48"/>
  <c r="S45"/>
  <c r="C45"/>
  <c r="T45" s="1"/>
  <c r="T44"/>
  <c r="S44"/>
  <c r="T43"/>
  <c r="S43"/>
  <c r="T42"/>
  <c r="S42"/>
  <c r="T41"/>
  <c r="S41"/>
  <c r="S36"/>
  <c r="C36"/>
  <c r="T36" s="1"/>
  <c r="T35"/>
  <c r="S35"/>
  <c r="T34"/>
  <c r="S34"/>
  <c r="T33"/>
  <c r="S33"/>
  <c r="T32"/>
  <c r="S32"/>
  <c r="S29"/>
  <c r="C29"/>
  <c r="C30" s="1"/>
  <c r="T28"/>
  <c r="S28"/>
  <c r="X27"/>
  <c r="T27"/>
  <c r="S27"/>
  <c r="Y26"/>
  <c r="X26"/>
  <c r="T26"/>
  <c r="S26"/>
  <c r="Y25"/>
  <c r="X25"/>
  <c r="T25"/>
  <c r="S25"/>
  <c r="Y24"/>
  <c r="X24"/>
  <c r="Y23"/>
  <c r="X23"/>
  <c r="S20"/>
  <c r="T19"/>
  <c r="S19"/>
  <c r="G19"/>
  <c r="G20" s="1"/>
  <c r="Y18"/>
  <c r="X18"/>
  <c r="T18"/>
  <c r="S18"/>
  <c r="Y17"/>
  <c r="X17"/>
  <c r="T17"/>
  <c r="S17"/>
  <c r="S14"/>
  <c r="C14"/>
  <c r="C15" s="1"/>
  <c r="T13"/>
  <c r="S13"/>
  <c r="X12"/>
  <c r="T12"/>
  <c r="S12"/>
  <c r="G12"/>
  <c r="Y12" s="1"/>
  <c r="Y11"/>
  <c r="X11"/>
  <c r="T11"/>
  <c r="S11"/>
  <c r="Y10"/>
  <c r="X10"/>
  <c r="T10"/>
  <c r="S10"/>
  <c r="Y9"/>
  <c r="X9"/>
  <c r="T9"/>
  <c r="S9"/>
  <c r="Y8"/>
  <c r="X8"/>
  <c r="T8"/>
  <c r="S8"/>
  <c r="Y7"/>
  <c r="X7"/>
  <c r="T7"/>
  <c r="S7"/>
  <c r="A1"/>
  <c r="B54" i="2"/>
  <c r="B48"/>
  <c r="B42"/>
  <c r="B34"/>
  <c r="B29"/>
  <c r="B23"/>
  <c r="C43" i="1" s="1"/>
  <c r="E17" i="2"/>
  <c r="B17"/>
  <c r="E11"/>
  <c r="B11"/>
  <c r="A1"/>
  <c r="S58" i="1"/>
  <c r="C58"/>
  <c r="T58" s="1"/>
  <c r="T57"/>
  <c r="S57"/>
  <c r="T56"/>
  <c r="S56"/>
  <c r="T55"/>
  <c r="S55"/>
  <c r="S52"/>
  <c r="C52"/>
  <c r="T52" s="1"/>
  <c r="S51"/>
  <c r="C51"/>
  <c r="C53" s="1"/>
  <c r="T50"/>
  <c r="S50"/>
  <c r="T49"/>
  <c r="S49"/>
  <c r="T48"/>
  <c r="S48"/>
  <c r="T47"/>
  <c r="S47"/>
  <c r="T46"/>
  <c r="S46"/>
  <c r="S43"/>
  <c r="T42"/>
  <c r="S42"/>
  <c r="T41"/>
  <c r="S41"/>
  <c r="T40"/>
  <c r="S40"/>
  <c r="S35"/>
  <c r="C35"/>
  <c r="T35" s="1"/>
  <c r="T34"/>
  <c r="S34"/>
  <c r="T33"/>
  <c r="S33"/>
  <c r="T32"/>
  <c r="S32"/>
  <c r="T31"/>
  <c r="S31"/>
  <c r="S28"/>
  <c r="C28"/>
  <c r="C29" s="1"/>
  <c r="X27"/>
  <c r="T27"/>
  <c r="S27"/>
  <c r="G27"/>
  <c r="Y27" s="1"/>
  <c r="Y26"/>
  <c r="X26"/>
  <c r="T26"/>
  <c r="S26"/>
  <c r="Y25"/>
  <c r="X25"/>
  <c r="T25"/>
  <c r="S25"/>
  <c r="X24"/>
  <c r="G24"/>
  <c r="Y24" s="1"/>
  <c r="T20"/>
  <c r="S20"/>
  <c r="G20"/>
  <c r="G21" s="1"/>
  <c r="C20"/>
  <c r="C21" s="1"/>
  <c r="Y19"/>
  <c r="X19"/>
  <c r="T19"/>
  <c r="S19"/>
  <c r="Y18"/>
  <c r="X18"/>
  <c r="T18"/>
  <c r="S18"/>
  <c r="T17"/>
  <c r="S17"/>
  <c r="S14"/>
  <c r="C14"/>
  <c r="C15" s="1"/>
  <c r="C22" s="1"/>
  <c r="X13"/>
  <c r="T13"/>
  <c r="S13"/>
  <c r="G13"/>
  <c r="G14" s="1"/>
  <c r="G15" s="1"/>
  <c r="Y12"/>
  <c r="X12"/>
  <c r="T12"/>
  <c r="S12"/>
  <c r="Y11"/>
  <c r="X11"/>
  <c r="T11"/>
  <c r="S11"/>
  <c r="Y10"/>
  <c r="X10"/>
  <c r="T10"/>
  <c r="S10"/>
  <c r="Y9"/>
  <c r="X9"/>
  <c r="T9"/>
  <c r="S9"/>
  <c r="Y8"/>
  <c r="X8"/>
  <c r="T8"/>
  <c r="S8"/>
  <c r="Y7"/>
  <c r="X7"/>
  <c r="T7"/>
  <c r="S7"/>
  <c r="A1"/>
  <c r="C46" i="3" l="1"/>
  <c r="C13" i="5"/>
  <c r="T29" i="3"/>
  <c r="C17" i="5"/>
  <c r="C26" s="1"/>
  <c r="C57"/>
  <c r="C44" i="1"/>
  <c r="T43"/>
  <c r="G28" i="3"/>
  <c r="G29" s="1"/>
  <c r="Y27"/>
  <c r="C56"/>
  <c r="T54"/>
  <c r="T20"/>
  <c r="C21"/>
  <c r="C22" s="1"/>
  <c r="C38"/>
  <c r="G15" i="5"/>
  <c r="G16" s="1"/>
  <c r="Y14"/>
  <c r="C25"/>
  <c r="T24"/>
  <c r="Y13" i="1"/>
  <c r="T14"/>
  <c r="G28"/>
  <c r="G29" s="1"/>
  <c r="G61" s="1"/>
  <c r="T28"/>
  <c r="C36"/>
  <c r="C37" s="1"/>
  <c r="T51"/>
  <c r="C59"/>
  <c r="G13" i="3"/>
  <c r="G14" s="1"/>
  <c r="T14"/>
  <c r="C37"/>
  <c r="C62"/>
  <c r="C63" s="1"/>
  <c r="G30" i="5"/>
  <c r="G31" s="1"/>
  <c r="C36"/>
  <c r="C58" s="1"/>
  <c r="F39" i="7"/>
  <c r="F47"/>
  <c r="F39" i="8"/>
  <c r="F47"/>
  <c r="T47" i="5"/>
  <c r="G64" i="3" l="1"/>
  <c r="C64"/>
  <c r="H4" s="1"/>
  <c r="N4" s="1"/>
  <c r="H18"/>
  <c r="L4" s="1"/>
  <c r="AB1"/>
  <c r="O4" s="1"/>
  <c r="C59" i="5"/>
  <c r="G59"/>
  <c r="C60" i="1"/>
  <c r="C61" s="1"/>
  <c r="H11" i="3" l="1"/>
  <c r="M4" s="1"/>
  <c r="H18" i="1"/>
  <c r="L4" s="1"/>
  <c r="H11"/>
  <c r="M4" s="1"/>
  <c r="AB1"/>
  <c r="O4" s="1"/>
  <c r="H4"/>
  <c r="N4" s="1"/>
  <c r="H18" i="5"/>
  <c r="L4" s="1"/>
  <c r="H11"/>
  <c r="M4" s="1"/>
  <c r="AB1"/>
  <c r="O4" s="1"/>
  <c r="H4"/>
  <c r="N4" s="1"/>
</calcChain>
</file>

<file path=xl/sharedStrings.xml><?xml version="1.0" encoding="utf-8"?>
<sst xmlns="http://schemas.openxmlformats.org/spreadsheetml/2006/main" count="912" uniqueCount="389">
  <si>
    <t>ME</t>
  </si>
  <si>
    <t>INC9</t>
  </si>
  <si>
    <t>INC15</t>
  </si>
  <si>
    <t>SQ9</t>
  </si>
  <si>
    <t>SQ5</t>
  </si>
  <si>
    <t>Costituzione fondi per il trattamento accessorio (*)</t>
  </si>
  <si>
    <t>Destinazione fondi per il trattamento accessorio (*)</t>
  </si>
  <si>
    <t>SQUADRATURA 9</t>
  </si>
  <si>
    <t>DESCRIZIONE</t>
  </si>
  <si>
    <t>CODICE</t>
  </si>
  <si>
    <t>IMPORTI</t>
  </si>
  <si>
    <t>Fondo specificità medica, retrib. posizione, equiparazione</t>
  </si>
  <si>
    <t xml:space="preserve">Fondo specificità medica, retrib. posizione, equiparazione
</t>
  </si>
  <si>
    <t>Risorse / Costituzione del fondo</t>
  </si>
  <si>
    <t>Impeghi / Importi erogati</t>
  </si>
  <si>
    <t>Risorse fisse aventi carattere di certezza e stabilità</t>
  </si>
  <si>
    <t>Destinazioni effettivamente erogate a valere sul fondo dell'anno di riferimento</t>
  </si>
  <si>
    <t>Fondo</t>
  </si>
  <si>
    <t>Natura</t>
  </si>
  <si>
    <t>Voce</t>
  </si>
  <si>
    <t>Dato</t>
  </si>
  <si>
    <t>Importo consolidato al 31.12.07 (art. 9 c. 1 Ccnl 08-09)</t>
  </si>
  <si>
    <t>F01A</t>
  </si>
  <si>
    <t>Indennità di specificità medica</t>
  </si>
  <si>
    <t>U264</t>
  </si>
  <si>
    <t>Incrementi Ccnl 08-09 (art. 9 cc. 2,3)</t>
  </si>
  <si>
    <t>F69G</t>
  </si>
  <si>
    <t>Retribuzione di posizione unificata</t>
  </si>
  <si>
    <t>U265</t>
  </si>
  <si>
    <t>Ria personale cessato (art. 47 c. 4 Ccnl 94-97)</t>
  </si>
  <si>
    <t>F950</t>
  </si>
  <si>
    <t>Retribuzione di posizione parte variabile aziendale</t>
  </si>
  <si>
    <t>U45A</t>
  </si>
  <si>
    <t>Incr. rid. stabile dot. org (art.50 c.2 L.a Ccnl 98-01)</t>
  </si>
  <si>
    <t>F947</t>
  </si>
  <si>
    <t>Sostituzioni (art. 18 Ccnl 98-01)</t>
  </si>
  <si>
    <t>U58A</t>
  </si>
  <si>
    <t>INCONGRUENZA 15</t>
  </si>
  <si>
    <t>Da f.do  cond lav raz.stab.servizi(art50 c2 L c Ccnl 98-01)</t>
  </si>
  <si>
    <t>F948</t>
  </si>
  <si>
    <t>Specifico trattamento economico</t>
  </si>
  <si>
    <t>U267</t>
  </si>
  <si>
    <t>Ass. personali pers. cess. (art. 50 c. 2 L. d Ccnl 98-01)</t>
  </si>
  <si>
    <t>F949</t>
  </si>
  <si>
    <t>Indennità di incarico di direzione di struttura complessa</t>
  </si>
  <si>
    <t>U268</t>
  </si>
  <si>
    <t>Incr. dot. org. o nuovi serv. (art. 53 - posiz - Ccnl 98-01)</t>
  </si>
  <si>
    <t>F951</t>
  </si>
  <si>
    <t>Altri istituti fondo posizione</t>
  </si>
  <si>
    <t>U269</t>
  </si>
  <si>
    <t>Altre risorse fondo posizione / parte fissa</t>
  </si>
  <si>
    <t>F996</t>
  </si>
  <si>
    <t>Totale Destinazioni effettivamente erogate a valere sul fondo anno corrente</t>
  </si>
  <si>
    <t>Totale Risorse fisse</t>
  </si>
  <si>
    <t>Totale Fondo posizione</t>
  </si>
  <si>
    <t>Decurtazioni</t>
  </si>
  <si>
    <t>Fondo trattamento accessorio condizioni di lavoro</t>
  </si>
  <si>
    <t>Art 1 c 456 L 147/2013 - Decurtazione permanente</t>
  </si>
  <si>
    <t>F27I</t>
  </si>
  <si>
    <t>INCONGRUENZA 9</t>
  </si>
  <si>
    <t>Art 23 c 2 Dlgs 75/2017 - Dec. fondo rispetto limite 2016</t>
  </si>
  <si>
    <t>F00P</t>
  </si>
  <si>
    <t>Straordinario</t>
  </si>
  <si>
    <t>U273</t>
  </si>
  <si>
    <t>Art 40 c 3-q DLgs 165/2001 - Dec. anno per piani di recup.</t>
  </si>
  <si>
    <t>F01S</t>
  </si>
  <si>
    <t>Indennità condizioni di lavoro</t>
  </si>
  <si>
    <t>U274</t>
  </si>
  <si>
    <t>Altre decurtazioni</t>
  </si>
  <si>
    <t>F01P</t>
  </si>
  <si>
    <t>Totale Decurtazioni</t>
  </si>
  <si>
    <t>Totale Fondo condizioni di lavoro</t>
  </si>
  <si>
    <t>Fondo retrib. risultato e qualità prestazione individuale</t>
  </si>
  <si>
    <t>Retribuzione di risultato</t>
  </si>
  <si>
    <t>U449</t>
  </si>
  <si>
    <t>Importo consolidato al 31.12.07 (art. 10 c. 1 Ccnl 08-09)</t>
  </si>
  <si>
    <t>F70G</t>
  </si>
  <si>
    <t>Retribuzione per specifiche disposizioni di legge</t>
  </si>
  <si>
    <t>U280</t>
  </si>
  <si>
    <t>Incr. dot. org. o nuovi serv (art. 53 -cond lav- Ccnl 98-01)</t>
  </si>
  <si>
    <t>F954</t>
  </si>
  <si>
    <t>Compenso per qualità prestazione individuale</t>
  </si>
  <si>
    <t>U582</t>
  </si>
  <si>
    <t>Risorse regionali non consolidate</t>
  </si>
  <si>
    <t>F01I</t>
  </si>
  <si>
    <t>Altri istituti fondo risultato</t>
  </si>
  <si>
    <t>U281</t>
  </si>
  <si>
    <t>Altre risorse fondo condizioni lavoro / parte fissa</t>
  </si>
  <si>
    <t>F991</t>
  </si>
  <si>
    <t>###</t>
  </si>
  <si>
    <t>Totale Fondo risultato</t>
  </si>
  <si>
    <t>A f.do posiz decurt per raz.stab.serv.(art51 c4 Ccnl 98-01)</t>
  </si>
  <si>
    <t>F955</t>
  </si>
  <si>
    <t>Importo consolidato al 31.12.07 (art. 11 c. 1 Ccnl 08-09)</t>
  </si>
  <si>
    <t>F71G</t>
  </si>
  <si>
    <t>Incrementi Ccnl 08-09 (art. 11 c. 2)</t>
  </si>
  <si>
    <t>F72G</t>
  </si>
  <si>
    <t>Incr. dot. org. o nuovi serv. (art53 -risultato- Ccnl 98-01)</t>
  </si>
  <si>
    <t>F958</t>
  </si>
  <si>
    <t>Altre risorse fondo risultato / parte fissa</t>
  </si>
  <si>
    <t>F989</t>
  </si>
  <si>
    <t>Risorse variabili</t>
  </si>
  <si>
    <t>Art 43 L 449/1997 - Entr. conto terzi o utenza o sponsor.</t>
  </si>
  <si>
    <t>F50H</t>
  </si>
  <si>
    <t>Economie di gestione (art. 52 c. 4 L. b Ccnl 98-01)</t>
  </si>
  <si>
    <t>F962</t>
  </si>
  <si>
    <t>Spec. disp. di legge (art. 52 c. 5 L. a Ccnl 98-01)</t>
  </si>
  <si>
    <t>F960</t>
  </si>
  <si>
    <t>Programmi concordati (art. 52 c. 5 L. b Ccnl 98-01)</t>
  </si>
  <si>
    <t>F961</t>
  </si>
  <si>
    <t>Art 16 cc 4-5-6 DL 98/11 - Risp. piani razionalizzazione</t>
  </si>
  <si>
    <t>F96H</t>
  </si>
  <si>
    <t>Altre risorse fondo risultato / parte variabile</t>
  </si>
  <si>
    <t>F987</t>
  </si>
  <si>
    <t>Somme non utilizzate fondo anno precedente</t>
  </si>
  <si>
    <t>F999</t>
  </si>
  <si>
    <t>Totale Risorse variabili</t>
  </si>
  <si>
    <t>TOTALE RISORSE CERTIFICATE</t>
  </si>
  <si>
    <t>TOTALE IMPIEGHI EROGATI</t>
  </si>
  <si>
    <t>(*)  Tutti gli importi vanno indicati in euro e al netto degli oneri sociali (contributi ed IRAP) a carico del datore di lavoro</t>
  </si>
  <si>
    <t>F996 - ALTRE RISORSE FONDO POSIZIONE / PARTE FISSA</t>
  </si>
  <si>
    <t>U269 - ALTRI ISTITUTI FONDO POSIZIONE</t>
  </si>
  <si>
    <t>ind Differenza sui Minimi</t>
  </si>
  <si>
    <t>F991 - ALTRE RISORSE FONDO CONDIZIONI LAVORO / PARTE FISSA</t>
  </si>
  <si>
    <t>U281 - ALTRI ISTITUTI FONDO RISULTATO</t>
  </si>
  <si>
    <t>R.A.R.</t>
  </si>
  <si>
    <t>F989 - ALTRE RISORSE FONDO RISULTATO / PARTE FISSA</t>
  </si>
  <si>
    <t>F987 - ALTRE RISORSE FONDO RISULTATO / PARTE VARIABILE</t>
  </si>
  <si>
    <t>F999 - SOMME NON UTILIZZATE FONDO ANNO PRECEDENTE</t>
  </si>
  <si>
    <t>F01P - ALTRE DECURTAZIONI DEL FONDO</t>
  </si>
  <si>
    <t>QUOTA CONVENZIONE UNIVERSITA'</t>
  </si>
  <si>
    <t>TRASFRIMENTO QUOTA DIRIGENTE PSICOLOGO EQUIPARATO</t>
  </si>
  <si>
    <t>NM</t>
  </si>
  <si>
    <t>Fondo retrib. posizione, equiparazione, specifico tratt.</t>
  </si>
  <si>
    <t>Importo consolidato al 31.12.07 (art. 8 c. 1 Ccnl 08-09)</t>
  </si>
  <si>
    <t>F09A</t>
  </si>
  <si>
    <t>Incrementi Ccnl 08-09 (art. 8 c. 2)</t>
  </si>
  <si>
    <t>F73G</t>
  </si>
  <si>
    <t>Incr. rid. stabile dot. org (art50 c2 L.a-c3 L.a Ccnl 98-01)</t>
  </si>
  <si>
    <t>F965</t>
  </si>
  <si>
    <t>Assegni e mat. ec. pers cess (art50 c2 Ld, c3 Lb Ccnl 98-01)</t>
  </si>
  <si>
    <t>F967</t>
  </si>
  <si>
    <t>Ria personale cessato (art 50 c 2 L e, c 3 L d Ccnl 98-01)</t>
  </si>
  <si>
    <t>F968</t>
  </si>
  <si>
    <t>Totale Destinazioni effettivamente erogate  a valere sul fondo anno corrente</t>
  </si>
  <si>
    <t>Liquid. sentenze favorevoli all'ente (art.52 c.8 Ccnl 98-01)</t>
  </si>
  <si>
    <t>U27I</t>
  </si>
  <si>
    <t>Incr. Ccnl 06-09 (art. 26 c. 2, alinea 2 - netto alinea 1)</t>
  </si>
  <si>
    <t>F02I</t>
  </si>
  <si>
    <t>Incr. Ccnl 06-09 (art. 27 c. 2, alinea 2 - netto alinea 1)</t>
  </si>
  <si>
    <t>F05I</t>
  </si>
  <si>
    <t>Incrementi Ccnl 08-09 (art. 10 c. 2)</t>
  </si>
  <si>
    <t>F74G</t>
  </si>
  <si>
    <t>Liquid. sentenze favor. all'ente (art. 52 c. 8 Ccnl 98-01)</t>
  </si>
  <si>
    <t>F963</t>
  </si>
  <si>
    <t>(*) Tutti gli importi vanno indicati in euro e al netto degli oneri sociali (contributi ed IRAP) a carico del datore di lavoro</t>
  </si>
  <si>
    <t>IND DIFFERENZA SUI MINIMI</t>
  </si>
  <si>
    <t>ND</t>
  </si>
  <si>
    <t>Fondo condizioni di lavoro e incarichi</t>
  </si>
  <si>
    <t>Art 80 c 2 Ccnl 16-18 - Unico importo consolidato 2017</t>
  </si>
  <si>
    <t>F01X</t>
  </si>
  <si>
    <t>Art 80 c 6 1° P Ccnl 16-18 - Incarichi pos. e coord.</t>
  </si>
  <si>
    <t>U00Z</t>
  </si>
  <si>
    <t>Art 80 c3 L B Ccnl 16-18 - Incr per rid stab pianta organica</t>
  </si>
  <si>
    <t>F01Y</t>
  </si>
  <si>
    <t>Art 80 c 6 L D Ccnl 16-18 - Val com ex ind q prof e prof sp</t>
  </si>
  <si>
    <t>U01C</t>
  </si>
  <si>
    <t>Art 80 c 3 L B Ccnl 16-18 - Incr dotaz org (mod rami az.li)</t>
  </si>
  <si>
    <t>F02K</t>
  </si>
  <si>
    <t>Art 80 c 6 L A Ccnl 16-18 - Compensi lavoro straordinario</t>
  </si>
  <si>
    <t>U01D</t>
  </si>
  <si>
    <t>Art 80 c 3 L B Ccnl 16-18 - Incr dotaz org (nuove ass.ni)</t>
  </si>
  <si>
    <t>F02L</t>
  </si>
  <si>
    <t>Art 80 c 6 L B Ccnl 16-18 - Indennità profess. specifica</t>
  </si>
  <si>
    <t>U01E</t>
  </si>
  <si>
    <t>Art 80 c 3 L C Ccnl 16-18 - RIA e ass. ad pers. cessato</t>
  </si>
  <si>
    <t>F02M</t>
  </si>
  <si>
    <t>Art 80 c 6 L B Ccnl 16-18 - Indennità condizioni di lavoro</t>
  </si>
  <si>
    <t>U01F</t>
  </si>
  <si>
    <t>Altre risorse fisse con carattere di certezza e stabilità</t>
  </si>
  <si>
    <t>F998</t>
  </si>
  <si>
    <t>Art 80 c 6 L C Ccnl 16-18 - Ind. incarichi funz.li</t>
  </si>
  <si>
    <t>U01G</t>
  </si>
  <si>
    <t>Art 80 c 6 L C Ccnl 16-18 - Ind. incarichi coord. ad esaur.</t>
  </si>
  <si>
    <t>U01H</t>
  </si>
  <si>
    <t>Altri istituti non compresi fra i precedenti</t>
  </si>
  <si>
    <t>U998</t>
  </si>
  <si>
    <t>Art 80 c 4 Ccnl 16-18 - Ris. da fondo premialità e fasce</t>
  </si>
  <si>
    <t>F02N</t>
  </si>
  <si>
    <t>Altre risorse variabili</t>
  </si>
  <si>
    <t>F995</t>
  </si>
  <si>
    <t>Art 81 c 6 1° P Ccnl 16-18 - Diff.li progr. econ. Storiche</t>
  </si>
  <si>
    <t>U01J</t>
  </si>
  <si>
    <t>Art 81 c 6 L A Ccnl 16-18 - Performance organizzativa</t>
  </si>
  <si>
    <t>U01K</t>
  </si>
  <si>
    <t>Art 80 c 3 L B Ccnl16-18 - Dec dotaz org (cess rami az.li)</t>
  </si>
  <si>
    <t>F02O</t>
  </si>
  <si>
    <t>Art 81 c 6 L B Ccnl 16-18 - Performance individuale</t>
  </si>
  <si>
    <t>U01L</t>
  </si>
  <si>
    <t>Art 80 c3 L B Ccnl16-18 - Dec a fdo prem fasce per raz serv.</t>
  </si>
  <si>
    <t>F02Q</t>
  </si>
  <si>
    <t>Art 81 c 6 L C Ccnl 16-18 - Diff.li progr econ anno di rif.</t>
  </si>
  <si>
    <t>U01M</t>
  </si>
  <si>
    <t>Art 81 c 6 L E Ccnl 16-18 - Welfare integrativo</t>
  </si>
  <si>
    <t>U01N</t>
  </si>
  <si>
    <t>Art 113 DLgs 50/2016 - Incentivi funzioni tecniche</t>
  </si>
  <si>
    <t>U22I</t>
  </si>
  <si>
    <t>Art 92 cc 5-6 DLgs 163/2006 - Incentivi prog.ne ad es.to</t>
  </si>
  <si>
    <t>U23I</t>
  </si>
  <si>
    <t>Totale Fondo condizioni di lavoro e incarichi</t>
  </si>
  <si>
    <t>Art 9 L 114/14 Art 21 c 1 R.D. 1611/33 - Comp. Avvocati</t>
  </si>
  <si>
    <t>U00N</t>
  </si>
  <si>
    <t>Fondo premialità e fasce</t>
  </si>
  <si>
    <t>Artt 10 c 4 e 12 Dpcm 27.3.2000 - Imp incent rid liste att</t>
  </si>
  <si>
    <t>U01O</t>
  </si>
  <si>
    <t>Art 81 c 6 L F Ccnl 16-18 - Altre spec. disp. di legge</t>
  </si>
  <si>
    <t>U01P</t>
  </si>
  <si>
    <t>Art 81 c 2 Ccnl 16-18 - Unico importo consolidato 2017</t>
  </si>
  <si>
    <t>F02S</t>
  </si>
  <si>
    <t>Art 81 c 3 L A Ccnl 16-18 - Ridet per increm stip Ccnl</t>
  </si>
  <si>
    <t>F01Z</t>
  </si>
  <si>
    <t>Art 81 c 3 L B Ccnl 16-18 - Incr. rid stab. pianta organica</t>
  </si>
  <si>
    <t>F02T</t>
  </si>
  <si>
    <t>Art 81 c 3 L B Ccnl 16-18 - Incr dotaz org (mod rami az.li)</t>
  </si>
  <si>
    <t>F02R</t>
  </si>
  <si>
    <t>Art 81 c 3 L B Ccnl 16-18 - Incr dotaz org (nuove assunz.)</t>
  </si>
  <si>
    <t>F03M</t>
  </si>
  <si>
    <t>Art 81 c 3 L B Ccnl 16-18 - Incr da cond lav per raz servizi</t>
  </si>
  <si>
    <t>F02V</t>
  </si>
  <si>
    <t>Art 81 c 4 L A Ccnl 16-18 - Ris agg reg (1,6% m.s. 1997)</t>
  </si>
  <si>
    <t>F02W</t>
  </si>
  <si>
    <t>Art 113 DLgs 50/2016 - Quote incentivi funzioni tecniche</t>
  </si>
  <si>
    <t>F00N</t>
  </si>
  <si>
    <t>Art 92 cc 5-6  DLgs 163/06 - Quote prog.ne ad esaurimento</t>
  </si>
  <si>
    <t>F00Q</t>
  </si>
  <si>
    <t>F00R</t>
  </si>
  <si>
    <t>Artt 10 c 4 e 12 Dpcm 27.3.2000 - Ris incent rid liste att</t>
  </si>
  <si>
    <t>F02X</t>
  </si>
  <si>
    <t>Art 81 c 4 L D Ccnl 16-18 - Altre spec. disp. di legge (**)</t>
  </si>
  <si>
    <t>F02Y</t>
  </si>
  <si>
    <t>Art 81 c 4 L E Ccnl 16-18 - RIA cess anno prec mens residue</t>
  </si>
  <si>
    <t>F03J</t>
  </si>
  <si>
    <t>Art 81 c 3 L B Ccnl 16-18 - Dec dotaz org (cess rami az.li)</t>
  </si>
  <si>
    <t>F03K</t>
  </si>
  <si>
    <t>Art 81 c6 L D Ccnl 16-18 - Ris al fondo cond lav e incarichi</t>
  </si>
  <si>
    <t>F03L</t>
  </si>
  <si>
    <t>Totale Fondo premialità e fasce</t>
  </si>
  <si>
    <t>(**) Escluse le poste identificate in voci specifiche separate.</t>
  </si>
  <si>
    <t>F998-FONDO CONDIZIONI DI LAVORO E INCARICHI /Altre risorse fisse con carattere di certezza e stabilità</t>
  </si>
  <si>
    <t>U998 - FONDO CONDIZIONI DI LAVORO E INCARICHI - Altri istituti non compresi fra i precedenti</t>
  </si>
  <si>
    <t>F995 - FONDO CONDIZIONI DI LAVORO E INCARICHI / Altre risorse variabili</t>
  </si>
  <si>
    <t>U998 - FONDO PREMIALITA' E FASCE -  Altri istituti non compresi fra i precedenti</t>
  </si>
  <si>
    <t>F998 - FONDO PREMIALITA' E FASCE / Altre risorse fisse con carattere di certezza e stabilità</t>
  </si>
  <si>
    <t>RISORSE TRASFERITE DA EX FONDO DISAGIO</t>
  </si>
  <si>
    <t>F995 - FONDO PREMIALITA' E FASCE / Altre risorse variabili</t>
  </si>
  <si>
    <t>CONGELAMENTO PER PASSAGGI VERTICALI</t>
  </si>
  <si>
    <t>SCHEDA UNIFICATA EX ART. 40 BIS, COMMA 3 DEL D.LGS. N.165/2001:</t>
  </si>
  <si>
    <t>SQUADRATURA 10</t>
  </si>
  <si>
    <t>"SPECIFICHE INFORMAZIONI SULLA CONTRATTAZIONE INTEGRATIVA"</t>
  </si>
  <si>
    <t>INCONGRUENZA 16</t>
  </si>
  <si>
    <t>COMPARTO SERVIZIO SANITARIO NAZIONALE - ANNO 2018</t>
  </si>
  <si>
    <t>MACROCATEGORIA: MEDICI</t>
  </si>
  <si>
    <t>Contatore</t>
  </si>
  <si>
    <t>GEN</t>
  </si>
  <si>
    <t>FONDO RELATIVO ALL'ANNO DI RILEVAZIONE / TEMPISTICA DELLA C.I.</t>
  </si>
  <si>
    <t>Cod_sez</t>
  </si>
  <si>
    <t>Cod_dom</t>
  </si>
  <si>
    <t>Tipo_dom</t>
  </si>
  <si>
    <t>GEN172</t>
  </si>
  <si>
    <t>FLAG</t>
  </si>
  <si>
    <t>L'amministrazione, alla data di compilazione/rettifica della presente scheda, ha contezza formale e certificata dall'organo di controllo del limite di spesa rappresentato dal fondo/i per la contrattazione integrativa dell'anno di rilevazione (S/N)?</t>
  </si>
  <si>
    <t>S</t>
  </si>
  <si>
    <t>GEN207</t>
  </si>
  <si>
    <t>È prevista una certificazione disgiunta per le risorse (costituzione) e per gli impieghi (contratto integrativo) secondo quanto raccomandato dalla circolare RGS n. 25/2012 (S/N)?</t>
  </si>
  <si>
    <t>GEN353</t>
  </si>
  <si>
    <t>DATE</t>
  </si>
  <si>
    <t>Data di certificazione della sola costituzione del fondo/i specificamente riferita all'anno di rilevazione, da indicare solo in assenza di certificazione del contratto inttegrativo (art. 40-bis, c.1 del Dlgs 165/2001)</t>
  </si>
  <si>
    <t>GEN354</t>
  </si>
  <si>
    <t>Data di certificazione del solo contratto integrativo economico specificamente riferito al fondo/i dell'anno di rilevazione, sulla base di certificazione costituzione fondo effettuata in precedenza (art. 40-bis, c.1 del Dlgs 165/2001)</t>
  </si>
  <si>
    <t>GEN355</t>
  </si>
  <si>
    <t>Data di certificazione congiunta della costituzione del fondo e del contratto integrativo economico specificamente riferito al fondo/i dell'anno di rilevazione (art. 40-bis, c.1 del Dlgs 165/2001)</t>
  </si>
  <si>
    <t>GEN195</t>
  </si>
  <si>
    <t>INT</t>
  </si>
  <si>
    <t>Annualità di ritardo nella certificazione del fondo/i contrattazione integrativa alla compilazione/rettifica della presente scheda (0=almeno costituzione fondo/i anno rilevazione certif.; 1=almeno costituzione fondo/i anno precedente certif. ecc.)</t>
  </si>
  <si>
    <t>LEG</t>
  </si>
  <si>
    <t>RISPETTO DI SPECIFICI LIMITI DI LEGGE</t>
  </si>
  <si>
    <t>LEG157</t>
  </si>
  <si>
    <t>Importo della decurtazione permanente ai sensi dell'art. 1, c. 456 della L. 147/2013 apportata al fondo/i dell'anno corrente (euro)</t>
  </si>
  <si>
    <t>LEG356</t>
  </si>
  <si>
    <t>Importo del fondo/i anno 2016 come certificato dall'organo di controllo in sede di validazione fondo/i 2016 (euro)</t>
  </si>
  <si>
    <t>LEG357</t>
  </si>
  <si>
    <t>Importo del limite 2016 come certificato dall'organo di controllo in sede di validazione del fondo/i dell'anno corrente (euro)</t>
  </si>
  <si>
    <t>LEG263</t>
  </si>
  <si>
    <t>(eventuale) Importo della decurtazione al fondo/i dell'anno corrente per il recupero delle risorse erogate in eccesso ai sensi dell'art. 40, c. 3-quinquies del Dlgs 165/2001 (euro)</t>
  </si>
  <si>
    <t>LEG290</t>
  </si>
  <si>
    <t>(eventuale) Importo della decurtazione operata complessivamente sui fondi per la contrattazione integrativa dell'anno corrente a seguito della rideterminazione delle strutture ai sensi dell'art. 9-quinquies del DL 78/2015 (euro)</t>
  </si>
  <si>
    <t>ORG</t>
  </si>
  <si>
    <t>ORGANIZZAZIONE E INCARICHI</t>
  </si>
  <si>
    <t>ORG138</t>
  </si>
  <si>
    <t>Numero di incarichi di struttura complessa effettivamente coperti al 31.12 dell'anno di rilevazione</t>
  </si>
  <si>
    <t>ORG166</t>
  </si>
  <si>
    <t>Valore medio su base annua della retribuzione di posizione - parte variabile aziendale - incarichi di struttura complessa (euro)</t>
  </si>
  <si>
    <t>ORG132</t>
  </si>
  <si>
    <t>Numero di incarichi di struttura semplice effettivamente coperti al 31.12 dell'anno di rilevazione</t>
  </si>
  <si>
    <t>ORG143</t>
  </si>
  <si>
    <t>Valore medio su base annua della retribuzione di posizione - parte variabile aziendale - incarichi di struttura semplice (euro)</t>
  </si>
  <si>
    <t>ORG202</t>
  </si>
  <si>
    <t>Numero degli incarichi di cui all'art. 27, c. 1, lett. c) e d) del Ccnl 8.6.2000 effettivamente coperti al 31.12 dell'anno di rilevazione</t>
  </si>
  <si>
    <t>ORG130</t>
  </si>
  <si>
    <t>Valore medio su base annua della retribuzione di posizione - parte variabile aziendale - per incarichi di cui all'art. 27, c. 1, lett. c) e d) del Ccnl 8.6.2000 (euro)</t>
  </si>
  <si>
    <t>ORG271</t>
  </si>
  <si>
    <t>Numero di posizioni dirigenziali effettivamente coperte alla data del 31.12 dell'anno di rilevazione con incarico ad interim</t>
  </si>
  <si>
    <t>ORG272</t>
  </si>
  <si>
    <t>Valore medio su base annua della retribuzione per gli incarichi dirigenziali ad interim (risultato in euro)</t>
  </si>
  <si>
    <t>PRD</t>
  </si>
  <si>
    <t>PERFORMANCE / RISULTATO</t>
  </si>
  <si>
    <t>PRD137</t>
  </si>
  <si>
    <t>Importo totale della retribuzione di risultato erogata a valere sul fondo dell'anno di rilevazione (euro)</t>
  </si>
  <si>
    <t>PRD115</t>
  </si>
  <si>
    <t>Importo totale della retribuzione di risultato non erogata a seguito della valutazione non piena con riferimento al fondo dell'anno di rilevazione (euro)</t>
  </si>
  <si>
    <t>PRD159</t>
  </si>
  <si>
    <t>Le retribuzioni di risultato sono correlate alla valutazione della prestazione dei dirigenti (S/N)?</t>
  </si>
  <si>
    <t>PRD273</t>
  </si>
  <si>
    <t>Sono utilizzati indicatori di risultato attinenti all'Ufficio o all'Ente nel suo complesso per la valutazione della retribuzione di risultato (S/N)?</t>
  </si>
  <si>
    <t>PRD274</t>
  </si>
  <si>
    <t>Sono utilizzati giudizi del nucleo di valutazione o di altro analogo organismo per la valutazione della retribuzione di risultato (S/N)?</t>
  </si>
  <si>
    <t>PRD275</t>
  </si>
  <si>
    <t>Sono utilizzati ai fini della valutazione dei dirigenti meccanismi di confronto con le performance di altri enti (benchmarking) (S/N)?</t>
  </si>
  <si>
    <t>N</t>
  </si>
  <si>
    <t>INF</t>
  </si>
  <si>
    <t>INFORMAZIONI / CHIARIMENTI</t>
  </si>
  <si>
    <t>INF209</t>
  </si>
  <si>
    <t>NOTE</t>
  </si>
  <si>
    <t>Informazioni/chiarimenti da parte dell'Organo di controllo (max 1.500 caratteri)</t>
  </si>
  <si>
    <t>INF127</t>
  </si>
  <si>
    <t>Informazioni/chiarimenti da parte dell'Amministrazione (max 1.500 caratteri)</t>
  </si>
  <si>
    <t>1) FONDI CERTIFICATI DALL'ORGANO DI CONTROLLO DOPO SOTTOSCRIZIONE CCIA - 2) FONDI ANNO 2018 PIU' ALTI DEL 2017 PERCHE' AFFERITI ATS A REGIME PER L'ANNO DI RILEVAZIONE - 3) RETRIBUZIONE DI RISULTATO: NON E' STATO ANCORA STATA LIQUIDATA LA RETRIBUZIONE DI RISULTATO</t>
  </si>
  <si>
    <t xml:space="preserve">     </t>
  </si>
  <si>
    <t>MACROCATEGORIA: DIRIGENTI NON MEDICI</t>
  </si>
  <si>
    <t>ORG301</t>
  </si>
  <si>
    <t>Numero degli incarichi di dirigente delle professioni sanitarie al 31.12 dell'anno di rilevazione</t>
  </si>
  <si>
    <t>ORG302</t>
  </si>
  <si>
    <t>Valore medio su base annua della retribuzione di posizione - parte variabile aziendale - degli incarichi di dirigente delle professioni sanitarie (euro)</t>
  </si>
  <si>
    <t>MACROCATEGORIA: PERSONALE NON DIRIGENTE</t>
  </si>
  <si>
    <t>LEG221</t>
  </si>
  <si>
    <t>Importo del limite di cui all'art. 23 c. 2 Dlgs 75/2017 esposto come somma di fondo fasce, fondo condizioni di lavoro e fondo premialità (euro)</t>
  </si>
  <si>
    <t>LEG361</t>
  </si>
  <si>
    <t>Importo complessivo delle voci del fondo/i dell'anno corrente non interessate dal limite di cui all'art. 23 c. 2 del Dlgs 75/2017 (in euro, es. somme non utilizzate fondo anno prec., incentivi funzioni tecniche ecc.)</t>
  </si>
  <si>
    <t>LEG362</t>
  </si>
  <si>
    <t>Importo del limite di cui all'art. 9, comma 28 del decreto legge n. 78/2010 riferito all'anno corrente (euro)</t>
  </si>
  <si>
    <t>LEG364</t>
  </si>
  <si>
    <t>Importo del limite di cui all'art. 9, comma 28 del decreto legge n. 78/2010 utilizzato ai fini delle assunzioni effettuate nell'anno corrente ai sensi dell'art. 20, comma 3 del Dlgs 75/2017 (stipendio, accessorio e O.R. a carico dell'amministrazione)</t>
  </si>
  <si>
    <t>ORG375</t>
  </si>
  <si>
    <t>Numero totale degli incarichi funzionali ai sensi degli artt. 14, 16 e 17 del Ccnl 22.5.2018 previsti nell’ordinamento</t>
  </si>
  <si>
    <t>ORG376</t>
  </si>
  <si>
    <t>Numero di incarichi funzionali effettivamente coperti alla data del 31.12 dell'anno di rilevazione con valore dell'indennità più elevato</t>
  </si>
  <si>
    <t>ORG377</t>
  </si>
  <si>
    <t>Numero di incarichi funzionali effettivamente coperti alla data del 31.12 dell'anno di rilevazione con valore dell'indennità meno elevato</t>
  </si>
  <si>
    <t>ORG378</t>
  </si>
  <si>
    <t>Numero di incarichi funzionali effettivamente coperti alla data del 31.12 dell'anno di rilevazione con valore dell'indennità intermedio</t>
  </si>
  <si>
    <t>ORG379</t>
  </si>
  <si>
    <t>Valore unitario su base annua dell'indennità per incarico funzionale più elevato (euro)</t>
  </si>
  <si>
    <t>ORG380</t>
  </si>
  <si>
    <t>Valore unitario su base annua dell'indennità per incarico funzionale meno elevato (euro)</t>
  </si>
  <si>
    <t>ORG381</t>
  </si>
  <si>
    <t>Valore unitario su base annua dell'indennità per incarico funzionale previsto con valore intermedio (valore medio in euro)</t>
  </si>
  <si>
    <t>PEO</t>
  </si>
  <si>
    <t>PROGRESSIONI ECONOMICHE ORIZZONTALI A VALERE SUL FONDO DELL'ANNO DI RILEVAZIONE</t>
  </si>
  <si>
    <t>PEO176</t>
  </si>
  <si>
    <t>E' stata verificata la sussistenza del requisito di cui all'art. 3, c. 1 del Ccnl 10.4.2008 secondo la disciplina di cui all'art. 35 del Ccnl 7.4.1999 (S/N)?</t>
  </si>
  <si>
    <t>PEO111</t>
  </si>
  <si>
    <t>Numero dei dipendenti che hanno concorso alle procedure per le PEO a valere sul fondo dell'anno di rilevazione</t>
  </si>
  <si>
    <t>PEO188</t>
  </si>
  <si>
    <t>Numero totale delle PEO effettuate a valere sul fondo dell'anno di rilevazione</t>
  </si>
  <si>
    <t>PEO119</t>
  </si>
  <si>
    <t>Le PEO riferite all'anno di rilevazione sono riferite ad un numero limitato di dipendenti (cioè non superiori al 50% degli aventi diritto) ed operate con carattere di selettività secondo quanto previsto dall’art. 23 c. 2 del DLgs 150/2009 (S/N)?</t>
  </si>
  <si>
    <t>PEO266</t>
  </si>
  <si>
    <t>Le PEO riferite all'anno di rilevazione hanno rispettato il principio di non retrodatazione oltre il 1 gennaio dell'anno di conclusione del procedimento (S/N)?</t>
  </si>
  <si>
    <t>PEO133</t>
  </si>
  <si>
    <t>Importo delle risorse destinate alle PEO contrattate e certificate a valere sul fondo dell'anno di rilevazione (euro)</t>
  </si>
  <si>
    <t>PRD382</t>
  </si>
  <si>
    <t>L'ente ha rispettato l'indicazione di cui all'art. 84 del Ccnl 22.5.2018 di destinare almeno il 30% delle risorse variabili del fondo dell'anno di rilevazione a performance Individuale (S/N)?</t>
  </si>
  <si>
    <t>PRD368</t>
  </si>
  <si>
    <t>Importo totale della performance individuale erogata a valere sul fondo dell'anno di rilevazione (euro)</t>
  </si>
  <si>
    <t>PRD369</t>
  </si>
  <si>
    <t>Importo totale della performance organizzativa erogata a valere sul fondo dell'anno di rilevazione (euro)</t>
  </si>
  <si>
    <t>PRD370</t>
  </si>
  <si>
    <t>Importo totale della performance (individuale e organizzativa) non erogata a seguito della valutazione non piena con riferimento al fondo dell'anno di rilevazione (euro)</t>
  </si>
  <si>
    <t>1) FONDI CERTIFICATI DALL'ORGANO DI CONTROLLO DOPO SOTTOSCRIZIONE CCIA - 2) FONDI ANNO 2018 PIU' ALTI DEL 2017 PERCHE' AFFERITI ATS A REGIME PER L'ANNO DI RILEVAZIONE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</si>
</sst>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43" formatCode="_-* #,##0.00_-;\-* #,##0.00_-;_-* &quot;-&quot;??_-;_-@_-"/>
    <numFmt numFmtId="164" formatCode=";;;"/>
    <numFmt numFmtId="165" formatCode="#,###"/>
    <numFmt numFmtId="166" formatCode="General_)"/>
    <numFmt numFmtId="167" formatCode="[$€]\ #,##0;[Red]\-[$€]\ #,##0"/>
    <numFmt numFmtId="168" formatCode="_-&quot;L.&quot;\ * #,##0_-;\-&quot;L.&quot;\ * #,##0_-;_-&quot;L.&quot;\ * &quot;-&quot;_-;_-@_-"/>
  </numFmts>
  <fonts count="66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b/>
      <sz val="8"/>
      <color theme="1"/>
      <name val="Helv"/>
    </font>
    <font>
      <b/>
      <sz val="14"/>
      <color indexed="10"/>
      <name val="Arial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i/>
      <sz val="8.1999999999999993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b/>
      <sz val="14"/>
      <name val="Times New Roman"/>
      <family val="1"/>
    </font>
    <font>
      <sz val="8"/>
      <color theme="2" tint="-0.499984740745262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sz val="10"/>
      <name val="Courier"/>
      <family val="3"/>
    </font>
    <font>
      <b/>
      <sz val="16"/>
      <name val="Arial"/>
      <family val="2"/>
    </font>
    <font>
      <sz val="15"/>
      <name val="Arial"/>
      <family val="2"/>
    </font>
    <font>
      <sz val="15"/>
      <name val="Times New Roman"/>
      <family val="1"/>
    </font>
    <font>
      <b/>
      <i/>
      <sz val="12"/>
      <color theme="1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sz val="18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u/>
      <sz val="12"/>
      <name val="Arial"/>
      <family val="2"/>
    </font>
    <font>
      <u/>
      <sz val="13"/>
      <name val="Arial"/>
      <family val="2"/>
    </font>
    <font>
      <u/>
      <sz val="1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10"/>
      <color rgb="FF0000CC"/>
      <name val="Arial"/>
      <family val="2"/>
    </font>
    <font>
      <b/>
      <sz val="10"/>
      <color theme="1"/>
      <name val="Courier"/>
      <family val="3"/>
    </font>
    <font>
      <sz val="10"/>
      <name val="MS Sans Serif"/>
      <family val="2"/>
    </font>
    <font>
      <sz val="10"/>
      <color rgb="FFFF0000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b/>
      <sz val="10"/>
      <color rgb="FFFF0000"/>
      <name val="Courier"/>
      <family val="3"/>
    </font>
    <font>
      <i/>
      <sz val="10"/>
      <color theme="1"/>
      <name val="Arial"/>
      <family val="2"/>
    </font>
    <font>
      <b/>
      <sz val="8"/>
      <color indexed="8"/>
      <name val="Arial"/>
      <family val="2"/>
    </font>
    <font>
      <sz val="8"/>
      <name val="Courier"/>
      <family val="3"/>
    </font>
    <font>
      <sz val="8"/>
      <name val="Times New Roman"/>
      <family val="1"/>
    </font>
    <font>
      <sz val="10"/>
      <color theme="1"/>
      <name val="Courier"/>
      <family val="3"/>
    </font>
    <font>
      <sz val="12"/>
      <color rgb="FFFF0000"/>
      <name val="Arial"/>
      <family val="2"/>
    </font>
    <font>
      <sz val="9"/>
      <color rgb="FFFF0000"/>
      <name val="Arial"/>
      <family val="2"/>
    </font>
    <font>
      <b/>
      <sz val="10"/>
      <name val="Courier"/>
      <family val="3"/>
    </font>
    <font>
      <i/>
      <sz val="8"/>
      <color theme="1"/>
      <name val="Arial"/>
      <family val="2"/>
    </font>
    <font>
      <u/>
      <sz val="6.4"/>
      <color indexed="12"/>
      <name val="Helv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9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2" fillId="0" borderId="0"/>
    <xf numFmtId="0" fontId="15" fillId="0" borderId="0"/>
    <xf numFmtId="0" fontId="20" fillId="0" borderId="0"/>
    <xf numFmtId="0" fontId="1" fillId="0" borderId="0"/>
    <xf numFmtId="0" fontId="28" fillId="0" borderId="0"/>
    <xf numFmtId="0" fontId="30" fillId="0" borderId="0"/>
    <xf numFmtId="0" fontId="15" fillId="0" borderId="0"/>
    <xf numFmtId="0" fontId="50" fillId="0" borderId="0"/>
    <xf numFmtId="0" fontId="64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41" fontId="65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68" fontId="65" fillId="0" borderId="0" applyFont="0" applyFill="0" applyBorder="0" applyAlignment="0" applyProtection="0"/>
  </cellStyleXfs>
  <cellXfs count="315">
    <xf numFmtId="0" fontId="0" fillId="0" borderId="0" xfId="0"/>
    <xf numFmtId="0" fontId="3" fillId="0" borderId="0" xfId="1" applyFont="1" applyBorder="1" applyAlignment="1" applyProtection="1">
      <alignment vertical="top"/>
    </xf>
    <xf numFmtId="0" fontId="3" fillId="0" borderId="0" xfId="1" applyFont="1" applyBorder="1" applyAlignment="1" applyProtection="1">
      <alignment horizontal="left" vertical="top" wrapText="1"/>
    </xf>
    <xf numFmtId="0" fontId="4" fillId="0" borderId="0" xfId="1" applyFont="1" applyAlignment="1" applyProtection="1">
      <alignment horizontal="right" vertical="top"/>
    </xf>
    <xf numFmtId="164" fontId="5" fillId="0" borderId="0" xfId="1" applyNumberFormat="1" applyFont="1" applyBorder="1" applyAlignment="1" applyProtection="1">
      <alignment horizontal="center" vertical="center"/>
    </xf>
    <xf numFmtId="0" fontId="5" fillId="0" borderId="0" xfId="1" applyFont="1" applyBorder="1" applyProtection="1"/>
    <xf numFmtId="0" fontId="2" fillId="0" borderId="0" xfId="1" applyProtection="1"/>
    <xf numFmtId="0" fontId="5" fillId="0" borderId="0" xfId="1" applyFont="1" applyProtection="1"/>
    <xf numFmtId="0" fontId="6" fillId="0" borderId="0" xfId="1" applyFont="1" applyProtection="1">
      <protection hidden="1"/>
    </xf>
    <xf numFmtId="0" fontId="7" fillId="0" borderId="0" xfId="1" applyFont="1" applyProtection="1"/>
    <xf numFmtId="0" fontId="8" fillId="0" borderId="1" xfId="1" applyFont="1" applyBorder="1" applyAlignment="1" applyProtection="1">
      <alignment vertical="center" wrapText="1"/>
    </xf>
    <xf numFmtId="0" fontId="9" fillId="0" borderId="2" xfId="1" applyFont="1" applyFill="1" applyBorder="1" applyAlignment="1" applyProtection="1">
      <alignment horizontal="centerContinuous" vertical="center" wrapText="1"/>
    </xf>
    <xf numFmtId="0" fontId="5" fillId="0" borderId="3" xfId="1" applyFont="1" applyFill="1" applyBorder="1" applyAlignment="1" applyProtection="1">
      <alignment horizontal="centerContinuous"/>
    </xf>
    <xf numFmtId="0" fontId="5" fillId="0" borderId="4" xfId="1" applyFont="1" applyBorder="1" applyAlignment="1" applyProtection="1">
      <alignment horizontal="centerContinuous" vertical="center"/>
    </xf>
    <xf numFmtId="0" fontId="5" fillId="2" borderId="5" xfId="1" applyFont="1" applyFill="1" applyBorder="1" applyProtection="1"/>
    <xf numFmtId="0" fontId="5" fillId="0" borderId="3" xfId="1" applyFont="1" applyBorder="1" applyAlignment="1" applyProtection="1">
      <alignment horizontal="centerContinuous" vertical="center"/>
    </xf>
    <xf numFmtId="0" fontId="5" fillId="0" borderId="4" xfId="1" applyFont="1" applyFill="1" applyBorder="1" applyAlignment="1" applyProtection="1">
      <alignment horizontal="centerContinuous" vertical="center"/>
    </xf>
    <xf numFmtId="0" fontId="10" fillId="0" borderId="6" xfId="1" applyFont="1" applyFill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0" fontId="5" fillId="0" borderId="7" xfId="1" applyFont="1" applyFill="1" applyBorder="1" applyAlignment="1" applyProtection="1">
      <alignment horizontal="centerContinuous"/>
    </xf>
    <xf numFmtId="0" fontId="5" fillId="0" borderId="8" xfId="1" applyFont="1" applyFill="1" applyBorder="1" applyAlignment="1" applyProtection="1">
      <alignment horizontal="center"/>
    </xf>
    <xf numFmtId="0" fontId="5" fillId="0" borderId="8" xfId="1" applyFont="1" applyFill="1" applyBorder="1" applyAlignment="1" applyProtection="1">
      <alignment horizontal="centerContinuous"/>
    </xf>
    <xf numFmtId="0" fontId="12" fillId="2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/>
    </xf>
    <xf numFmtId="0" fontId="5" fillId="0" borderId="11" xfId="1" applyFont="1" applyFill="1" applyBorder="1" applyAlignment="1" applyProtection="1">
      <alignment horizontal="centerContinuous"/>
    </xf>
    <xf numFmtId="0" fontId="4" fillId="0" borderId="5" xfId="1" applyFont="1" applyBorder="1" applyAlignment="1" applyProtection="1">
      <alignment horizontal="center" vertical="center" wrapText="1"/>
    </xf>
    <xf numFmtId="0" fontId="13" fillId="3" borderId="0" xfId="1" applyFont="1" applyFill="1" applyProtection="1">
      <protection hidden="1"/>
    </xf>
    <xf numFmtId="0" fontId="14" fillId="0" borderId="0" xfId="1" applyFont="1" applyBorder="1" applyAlignment="1" applyProtection="1">
      <alignment vertical="center" wrapText="1"/>
    </xf>
    <xf numFmtId="0" fontId="4" fillId="0" borderId="12" xfId="1" applyFont="1" applyFill="1" applyBorder="1" applyAlignment="1" applyProtection="1"/>
    <xf numFmtId="0" fontId="4" fillId="0" borderId="13" xfId="1" applyFont="1" applyFill="1" applyBorder="1" applyAlignment="1" applyProtection="1"/>
    <xf numFmtId="0" fontId="4" fillId="0" borderId="14" xfId="1" applyFont="1" applyFill="1" applyBorder="1" applyAlignment="1" applyProtection="1"/>
    <xf numFmtId="0" fontId="9" fillId="0" borderId="13" xfId="1" applyFont="1" applyFill="1" applyBorder="1" applyAlignment="1" applyProtection="1"/>
    <xf numFmtId="0" fontId="9" fillId="0" borderId="14" xfId="1" applyFont="1" applyFill="1" applyBorder="1" applyAlignment="1" applyProtection="1"/>
    <xf numFmtId="0" fontId="16" fillId="0" borderId="9" xfId="2" applyFont="1" applyBorder="1" applyAlignment="1">
      <alignment wrapText="1"/>
    </xf>
    <xf numFmtId="0" fontId="17" fillId="0" borderId="0" xfId="2" applyFont="1" applyAlignment="1" applyProtection="1">
      <alignment horizontal="centerContinuous" vertical="center"/>
      <protection hidden="1"/>
    </xf>
    <xf numFmtId="0" fontId="18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Alignment="1" applyProtection="1">
      <alignment horizontal="centerContinuous" vertical="center"/>
    </xf>
    <xf numFmtId="0" fontId="7" fillId="0" borderId="15" xfId="1" applyFont="1" applyFill="1" applyBorder="1" applyAlignment="1" applyProtection="1">
      <alignment horizontal="left" wrapText="1"/>
    </xf>
    <xf numFmtId="0" fontId="9" fillId="0" borderId="16" xfId="1" applyFont="1" applyFill="1" applyBorder="1" applyAlignment="1" applyProtection="1">
      <alignment horizontal="left"/>
    </xf>
    <xf numFmtId="0" fontId="9" fillId="0" borderId="17" xfId="1" applyFont="1" applyFill="1" applyBorder="1" applyAlignment="1" applyProtection="1">
      <alignment horizontal="left"/>
    </xf>
    <xf numFmtId="0" fontId="19" fillId="0" borderId="15" xfId="1" applyFont="1" applyFill="1" applyBorder="1" applyAlignment="1" applyProtection="1">
      <alignment horizontal="left" vertical="top"/>
    </xf>
    <xf numFmtId="0" fontId="17" fillId="0" borderId="0" xfId="2" applyFont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left"/>
    </xf>
    <xf numFmtId="3" fontId="5" fillId="0" borderId="11" xfId="1" applyNumberFormat="1" applyFont="1" applyFill="1" applyBorder="1" applyAlignment="1" applyProtection="1">
      <protection locked="0"/>
    </xf>
    <xf numFmtId="0" fontId="5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3" fontId="5" fillId="0" borderId="0" xfId="1" applyNumberFormat="1" applyFont="1" applyAlignment="1" applyProtection="1">
      <alignment horizontal="center" vertical="center"/>
    </xf>
    <xf numFmtId="0" fontId="5" fillId="0" borderId="0" xfId="2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</xf>
    <xf numFmtId="0" fontId="16" fillId="0" borderId="18" xfId="2" applyFont="1" applyBorder="1" applyAlignment="1">
      <alignment wrapText="1"/>
    </xf>
    <xf numFmtId="0" fontId="10" fillId="0" borderId="6" xfId="1" applyFont="1" applyFill="1" applyBorder="1" applyAlignment="1" applyProtection="1">
      <alignment horizontal="center" vertical="center" wrapText="1"/>
    </xf>
    <xf numFmtId="3" fontId="2" fillId="4" borderId="11" xfId="1" applyNumberFormat="1" applyFill="1" applyBorder="1" applyAlignment="1" applyProtection="1">
      <alignment horizontal="center"/>
    </xf>
    <xf numFmtId="3" fontId="2" fillId="4" borderId="11" xfId="1" applyNumberFormat="1" applyFont="1" applyFill="1" applyBorder="1" applyAlignment="1" applyProtection="1">
      <alignment horizontal="center"/>
    </xf>
    <xf numFmtId="0" fontId="7" fillId="0" borderId="19" xfId="1" applyFont="1" applyFill="1" applyBorder="1" applyAlignment="1" applyProtection="1">
      <alignment horizontal="right" vertical="center"/>
    </xf>
    <xf numFmtId="0" fontId="20" fillId="0" borderId="20" xfId="1" applyFont="1" applyFill="1" applyBorder="1" applyAlignment="1" applyProtection="1">
      <alignment horizontal="center"/>
    </xf>
    <xf numFmtId="165" fontId="7" fillId="0" borderId="21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horizontal="center" vertical="center"/>
    </xf>
    <xf numFmtId="0" fontId="7" fillId="0" borderId="19" xfId="1" applyFont="1" applyFill="1" applyBorder="1" applyAlignment="1" applyProtection="1">
      <alignment horizontal="right"/>
    </xf>
    <xf numFmtId="0" fontId="9" fillId="0" borderId="20" xfId="1" applyFont="1" applyFill="1" applyBorder="1" applyAlignment="1" applyProtection="1"/>
    <xf numFmtId="0" fontId="21" fillId="0" borderId="22" xfId="1" applyFont="1" applyFill="1" applyBorder="1" applyAlignment="1" applyProtection="1">
      <alignment horizontal="right"/>
    </xf>
    <xf numFmtId="165" fontId="21" fillId="0" borderId="11" xfId="1" applyNumberFormat="1" applyFont="1" applyFill="1" applyBorder="1" applyAlignment="1" applyProtection="1">
      <alignment vertical="center"/>
    </xf>
    <xf numFmtId="0" fontId="4" fillId="0" borderId="23" xfId="1" applyFont="1" applyFill="1" applyBorder="1" applyAlignment="1" applyProtection="1">
      <alignment wrapText="1"/>
    </xf>
    <xf numFmtId="0" fontId="9" fillId="0" borderId="24" xfId="1" applyFont="1" applyFill="1" applyBorder="1" applyAlignment="1" applyProtection="1"/>
    <xf numFmtId="0" fontId="9" fillId="0" borderId="25" xfId="1" applyFont="1" applyFill="1" applyBorder="1" applyAlignment="1" applyProtection="1"/>
    <xf numFmtId="3" fontId="2" fillId="0" borderId="11" xfId="1" applyNumberFormat="1" applyFont="1" applyFill="1" applyBorder="1" applyAlignment="1" applyProtection="1">
      <alignment horizontal="center"/>
      <protection locked="0"/>
    </xf>
    <xf numFmtId="0" fontId="20" fillId="0" borderId="9" xfId="3" applyFont="1" applyBorder="1" applyAlignment="1">
      <alignment wrapText="1"/>
    </xf>
    <xf numFmtId="0" fontId="20" fillId="0" borderId="20" xfId="1" applyFont="1" applyFill="1" applyBorder="1" applyAlignment="1" applyProtection="1"/>
    <xf numFmtId="0" fontId="9" fillId="0" borderId="22" xfId="1" applyFont="1" applyFill="1" applyBorder="1" applyAlignment="1" applyProtection="1">
      <alignment horizontal="center"/>
    </xf>
    <xf numFmtId="0" fontId="9" fillId="0" borderId="26" xfId="1" applyFont="1" applyFill="1" applyBorder="1" applyAlignment="1" applyProtection="1"/>
    <xf numFmtId="165" fontId="21" fillId="0" borderId="27" xfId="1" applyNumberFormat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/>
    </xf>
    <xf numFmtId="0" fontId="20" fillId="0" borderId="18" xfId="3" applyFont="1" applyBorder="1" applyAlignment="1">
      <alignment wrapText="1"/>
    </xf>
    <xf numFmtId="0" fontId="10" fillId="0" borderId="28" xfId="1" applyFont="1" applyFill="1" applyBorder="1" applyAlignment="1" applyProtection="1">
      <alignment vertical="center" wrapText="1"/>
    </xf>
    <xf numFmtId="0" fontId="11" fillId="0" borderId="28" xfId="1" applyFont="1" applyBorder="1" applyAlignment="1" applyProtection="1">
      <alignment vertical="center" wrapText="1"/>
    </xf>
    <xf numFmtId="0" fontId="22" fillId="0" borderId="20" xfId="1" applyFont="1" applyFill="1" applyBorder="1" applyAlignment="1" applyProtection="1"/>
    <xf numFmtId="0" fontId="12" fillId="2" borderId="28" xfId="1" applyFont="1" applyFill="1" applyBorder="1" applyAlignment="1" applyProtection="1">
      <alignment horizontal="center" vertical="center" wrapText="1"/>
    </xf>
    <xf numFmtId="0" fontId="9" fillId="0" borderId="29" xfId="1" applyFont="1" applyFill="1" applyBorder="1" applyAlignment="1" applyProtection="1"/>
    <xf numFmtId="165" fontId="21" fillId="0" borderId="30" xfId="1" applyNumberFormat="1" applyFont="1" applyFill="1" applyBorder="1" applyAlignment="1" applyProtection="1">
      <alignment vertical="center"/>
    </xf>
    <xf numFmtId="0" fontId="22" fillId="0" borderId="28" xfId="1" applyFont="1" applyFill="1" applyBorder="1" applyAlignment="1" applyProtection="1">
      <alignment horizontal="right" vertical="top"/>
    </xf>
    <xf numFmtId="0" fontId="9" fillId="0" borderId="0" xfId="1" applyFont="1" applyFill="1" applyBorder="1" applyAlignment="1" applyProtection="1">
      <alignment vertical="top"/>
    </xf>
    <xf numFmtId="165" fontId="21" fillId="0" borderId="31" xfId="1" applyNumberFormat="1" applyFont="1" applyFill="1" applyBorder="1" applyAlignment="1" applyProtection="1">
      <alignment vertical="top"/>
    </xf>
    <xf numFmtId="0" fontId="7" fillId="0" borderId="19" xfId="1" applyFont="1" applyFill="1" applyBorder="1" applyAlignment="1" applyProtection="1">
      <alignment horizontal="right" vertical="top"/>
    </xf>
    <xf numFmtId="0" fontId="9" fillId="0" borderId="20" xfId="1" applyFont="1" applyFill="1" applyBorder="1" applyAlignment="1" applyProtection="1">
      <alignment vertical="top"/>
    </xf>
    <xf numFmtId="0" fontId="7" fillId="0" borderId="32" xfId="1" applyFont="1" applyFill="1" applyBorder="1" applyAlignment="1" applyProtection="1">
      <alignment wrapText="1"/>
    </xf>
    <xf numFmtId="0" fontId="9" fillId="0" borderId="3" xfId="1" applyFont="1" applyFill="1" applyBorder="1" applyAlignment="1" applyProtection="1"/>
    <xf numFmtId="0" fontId="9" fillId="0" borderId="4" xfId="1" applyFont="1" applyFill="1" applyBorder="1" applyAlignment="1" applyProtection="1"/>
    <xf numFmtId="3" fontId="2" fillId="0" borderId="11" xfId="1" applyNumberFormat="1" applyFont="1" applyFill="1" applyBorder="1" applyAlignment="1" applyProtection="1">
      <protection locked="0"/>
    </xf>
    <xf numFmtId="0" fontId="22" fillId="0" borderId="28" xfId="1" applyFont="1" applyFill="1" applyBorder="1" applyAlignment="1" applyProtection="1">
      <alignment horizontal="center"/>
    </xf>
    <xf numFmtId="0" fontId="22" fillId="0" borderId="0" xfId="1" applyFont="1" applyFill="1" applyBorder="1" applyAlignment="1" applyProtection="1">
      <alignment horizontal="center"/>
    </xf>
    <xf numFmtId="0" fontId="22" fillId="0" borderId="31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/>
    </xf>
    <xf numFmtId="0" fontId="22" fillId="0" borderId="33" xfId="1" applyFont="1" applyFill="1" applyBorder="1" applyAlignment="1" applyProtection="1">
      <alignment horizontal="center"/>
    </xf>
    <xf numFmtId="0" fontId="22" fillId="0" borderId="1" xfId="1" applyFont="1" applyFill="1" applyBorder="1" applyAlignment="1" applyProtection="1">
      <alignment horizontal="center"/>
    </xf>
    <xf numFmtId="0" fontId="22" fillId="0" borderId="34" xfId="1" applyFont="1" applyFill="1" applyBorder="1" applyAlignment="1" applyProtection="1">
      <alignment horizontal="center"/>
    </xf>
    <xf numFmtId="0" fontId="9" fillId="0" borderId="33" xfId="1" applyFont="1" applyFill="1" applyBorder="1" applyAlignment="1" applyProtection="1">
      <alignment horizontal="center" vertical="center"/>
    </xf>
    <xf numFmtId="0" fontId="21" fillId="0" borderId="29" xfId="1" applyFont="1" applyFill="1" applyBorder="1" applyAlignment="1" applyProtection="1">
      <alignment horizontal="center"/>
    </xf>
    <xf numFmtId="165" fontId="9" fillId="0" borderId="27" xfId="1" applyNumberFormat="1" applyFont="1" applyFill="1" applyBorder="1" applyAlignment="1" applyProtection="1">
      <alignment vertical="center"/>
    </xf>
    <xf numFmtId="0" fontId="9" fillId="0" borderId="22" xfId="1" applyFont="1" applyFill="1" applyBorder="1" applyAlignment="1" applyProtection="1">
      <alignment horizontal="center" vertical="center"/>
    </xf>
    <xf numFmtId="165" fontId="9" fillId="0" borderId="30" xfId="1" applyNumberFormat="1" applyFont="1" applyFill="1" applyBorder="1" applyAlignment="1" applyProtection="1">
      <alignment vertical="center"/>
    </xf>
    <xf numFmtId="0" fontId="7" fillId="0" borderId="0" xfId="1" applyFont="1" applyAlignment="1" applyProtection="1">
      <alignment horizontal="center"/>
    </xf>
    <xf numFmtId="0" fontId="23" fillId="5" borderId="0" xfId="1" quotePrefix="1" applyFont="1" applyFill="1" applyBorder="1" applyAlignment="1" applyProtection="1">
      <alignment vertical="top"/>
    </xf>
    <xf numFmtId="0" fontId="0" fillId="5" borderId="0" xfId="0" applyFill="1"/>
    <xf numFmtId="0" fontId="21" fillId="0" borderId="2" xfId="1" applyFont="1" applyFill="1" applyBorder="1" applyAlignment="1" applyProtection="1">
      <alignment horizontal="left"/>
    </xf>
    <xf numFmtId="0" fontId="21" fillId="0" borderId="35" xfId="1" applyFont="1" applyFill="1" applyBorder="1" applyAlignment="1" applyProtection="1">
      <alignment horizontal="center"/>
    </xf>
    <xf numFmtId="0" fontId="24" fillId="4" borderId="28" xfId="4" applyFont="1" applyFill="1" applyBorder="1"/>
    <xf numFmtId="0" fontId="7" fillId="4" borderId="11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left"/>
      <protection locked="0"/>
    </xf>
    <xf numFmtId="0" fontId="7" fillId="0" borderId="11" xfId="1" applyFont="1" applyFill="1" applyBorder="1" applyAlignment="1" applyProtection="1">
      <alignment horizontal="center"/>
      <protection locked="0"/>
    </xf>
    <xf numFmtId="0" fontId="5" fillId="0" borderId="8" xfId="1" applyFont="1" applyFill="1" applyBorder="1" applyAlignment="1" applyProtection="1">
      <alignment horizontal="left"/>
      <protection locked="0"/>
    </xf>
    <xf numFmtId="0" fontId="21" fillId="0" borderId="36" xfId="1" applyFont="1" applyFill="1" applyBorder="1" applyAlignment="1" applyProtection="1">
      <alignment horizontal="left"/>
    </xf>
    <xf numFmtId="0" fontId="21" fillId="0" borderId="37" xfId="1" applyFont="1" applyFill="1" applyBorder="1" applyAlignment="1" applyProtection="1">
      <alignment horizontal="center"/>
    </xf>
    <xf numFmtId="0" fontId="21" fillId="0" borderId="7" xfId="1" applyFont="1" applyFill="1" applyBorder="1" applyAlignment="1" applyProtection="1">
      <alignment horizontal="left"/>
    </xf>
    <xf numFmtId="0" fontId="21" fillId="0" borderId="11" xfId="1" applyFont="1" applyFill="1" applyBorder="1" applyAlignment="1" applyProtection="1">
      <alignment horizontal="center"/>
    </xf>
    <xf numFmtId="0" fontId="25" fillId="0" borderId="7" xfId="1" applyFont="1" applyFill="1" applyBorder="1" applyAlignment="1" applyProtection="1">
      <alignment horizontal="left"/>
    </xf>
    <xf numFmtId="0" fontId="5" fillId="0" borderId="38" xfId="1" applyFont="1" applyFill="1" applyBorder="1" applyAlignment="1" applyProtection="1">
      <alignment horizontal="left"/>
      <protection locked="0"/>
    </xf>
    <xf numFmtId="0" fontId="7" fillId="0" borderId="21" xfId="1" applyFont="1" applyFill="1" applyBorder="1" applyAlignment="1" applyProtection="1">
      <alignment horizontal="center"/>
      <protection locked="0"/>
    </xf>
    <xf numFmtId="0" fontId="5" fillId="0" borderId="2" xfId="1" applyFont="1" applyFill="1" applyBorder="1" applyAlignment="1" applyProtection="1">
      <alignment horizontal="centerContinuous"/>
    </xf>
    <xf numFmtId="0" fontId="5" fillId="0" borderId="35" xfId="1" applyFont="1" applyFill="1" applyBorder="1" applyAlignment="1" applyProtection="1">
      <alignment horizontal="centerContinuous"/>
    </xf>
    <xf numFmtId="0" fontId="26" fillId="0" borderId="28" xfId="4" applyFont="1" applyFill="1" applyBorder="1" applyProtection="1"/>
    <xf numFmtId="0" fontId="5" fillId="0" borderId="39" xfId="1" applyFont="1" applyFill="1" applyBorder="1" applyAlignment="1" applyProtection="1">
      <alignment horizontal="center"/>
      <protection locked="0"/>
    </xf>
    <xf numFmtId="0" fontId="5" fillId="0" borderId="40" xfId="1" applyFont="1" applyFill="1" applyBorder="1" applyAlignment="1" applyProtection="1">
      <alignment horizontal="center"/>
      <protection locked="0"/>
    </xf>
    <xf numFmtId="164" fontId="5" fillId="0" borderId="0" xfId="1" applyNumberFormat="1" applyFont="1" applyBorder="1" applyProtection="1"/>
    <xf numFmtId="0" fontId="5" fillId="0" borderId="0" xfId="1" applyFont="1" applyAlignment="1" applyProtection="1">
      <alignment vertical="center"/>
    </xf>
    <xf numFmtId="0" fontId="5" fillId="0" borderId="0" xfId="1" applyFont="1" applyAlignment="1" applyProtection="1">
      <alignment horizontal="center"/>
    </xf>
    <xf numFmtId="0" fontId="20" fillId="0" borderId="20" xfId="1" applyFont="1" applyFill="1" applyBorder="1" applyAlignment="1" applyProtection="1">
      <alignment horizontal="right"/>
    </xf>
    <xf numFmtId="0" fontId="5" fillId="0" borderId="19" xfId="1" applyFont="1" applyFill="1" applyBorder="1" applyAlignment="1" applyProtection="1">
      <alignment horizontal="right"/>
    </xf>
    <xf numFmtId="0" fontId="4" fillId="0" borderId="23" xfId="1" applyFont="1" applyFill="1" applyBorder="1" applyAlignment="1" applyProtection="1"/>
    <xf numFmtId="0" fontId="5" fillId="0" borderId="20" xfId="1" applyFont="1" applyFill="1" applyBorder="1" applyAlignment="1" applyProtection="1"/>
    <xf numFmtId="0" fontId="22" fillId="0" borderId="28" xfId="1" applyFont="1" applyFill="1" applyBorder="1" applyAlignment="1" applyProtection="1">
      <alignment horizontal="right"/>
    </xf>
    <xf numFmtId="0" fontId="9" fillId="0" borderId="0" xfId="1" applyFont="1" applyFill="1" applyBorder="1" applyAlignment="1" applyProtection="1"/>
    <xf numFmtId="165" fontId="21" fillId="0" borderId="31" xfId="1" applyNumberFormat="1" applyFont="1" applyFill="1" applyBorder="1" applyAlignment="1" applyProtection="1">
      <alignment vertical="center"/>
    </xf>
    <xf numFmtId="0" fontId="22" fillId="0" borderId="0" xfId="1" applyFont="1" applyFill="1" applyBorder="1" applyAlignment="1" applyProtection="1">
      <alignment horizontal="right"/>
    </xf>
    <xf numFmtId="0" fontId="5" fillId="0" borderId="19" xfId="1" applyFont="1" applyFill="1" applyBorder="1" applyAlignment="1" applyProtection="1">
      <alignment horizontal="right" vertical="top"/>
    </xf>
    <xf numFmtId="0" fontId="9" fillId="0" borderId="41" xfId="1" applyFont="1" applyFill="1" applyBorder="1" applyAlignment="1" applyProtection="1"/>
    <xf numFmtId="165" fontId="21" fillId="0" borderId="42" xfId="1" applyNumberFormat="1" applyFont="1" applyFill="1" applyBorder="1" applyAlignment="1" applyProtection="1">
      <alignment vertical="center"/>
    </xf>
    <xf numFmtId="0" fontId="5" fillId="0" borderId="33" xfId="1" applyFont="1" applyBorder="1" applyProtection="1"/>
    <xf numFmtId="0" fontId="5" fillId="0" borderId="1" xfId="1" applyFont="1" applyBorder="1" applyProtection="1"/>
    <xf numFmtId="0" fontId="5" fillId="0" borderId="34" xfId="1" applyFont="1" applyBorder="1" applyProtection="1"/>
    <xf numFmtId="0" fontId="21" fillId="0" borderId="29" xfId="1" applyFont="1" applyFill="1" applyBorder="1" applyAlignment="1" applyProtection="1">
      <alignment horizontal="right"/>
    </xf>
    <xf numFmtId="0" fontId="5" fillId="0" borderId="24" xfId="1" applyFont="1" applyBorder="1" applyProtection="1"/>
    <xf numFmtId="0" fontId="11" fillId="0" borderId="0" xfId="1" applyFont="1" applyBorder="1" applyAlignment="1">
      <alignment vertical="center" wrapText="1"/>
    </xf>
    <xf numFmtId="0" fontId="7" fillId="0" borderId="8" xfId="1" applyFont="1" applyFill="1" applyBorder="1" applyAlignment="1" applyProtection="1">
      <alignment horizontal="center"/>
    </xf>
    <xf numFmtId="0" fontId="7" fillId="0" borderId="10" xfId="1" applyFont="1" applyFill="1" applyBorder="1" applyAlignment="1" applyProtection="1">
      <alignment horizontal="center"/>
    </xf>
    <xf numFmtId="0" fontId="21" fillId="0" borderId="20" xfId="1" applyFont="1" applyFill="1" applyBorder="1" applyAlignment="1" applyProtection="1"/>
    <xf numFmtId="0" fontId="7" fillId="0" borderId="32" xfId="1" applyFont="1" applyFill="1" applyBorder="1" applyAlignment="1" applyProtection="1"/>
    <xf numFmtId="0" fontId="5" fillId="0" borderId="7" xfId="1" applyFont="1" applyFill="1" applyBorder="1" applyAlignment="1" applyProtection="1">
      <alignment horizontal="left" wrapText="1"/>
    </xf>
    <xf numFmtId="0" fontId="21" fillId="0" borderId="28" xfId="1" applyFont="1" applyFill="1" applyBorder="1" applyAlignment="1" applyProtection="1">
      <alignment horizontal="right"/>
    </xf>
    <xf numFmtId="0" fontId="9" fillId="0" borderId="32" xfId="1" applyFont="1" applyFill="1" applyBorder="1" applyAlignment="1" applyProtection="1"/>
    <xf numFmtId="0" fontId="5" fillId="0" borderId="0" xfId="1" applyFont="1" applyFill="1" applyBorder="1" applyAlignment="1" applyProtection="1">
      <alignment horizontal="center" vertical="center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9" fillId="0" borderId="28" xfId="1" applyFont="1" applyFill="1" applyBorder="1" applyAlignment="1" applyProtection="1">
      <alignment horizontal="right"/>
    </xf>
    <xf numFmtId="0" fontId="5" fillId="0" borderId="7" xfId="1" applyFont="1" applyFill="1" applyBorder="1" applyAlignment="1" applyProtection="1">
      <alignment horizontal="left" vertical="center"/>
    </xf>
    <xf numFmtId="0" fontId="7" fillId="0" borderId="8" xfId="1" applyFont="1" applyFill="1" applyBorder="1" applyAlignment="1" applyProtection="1">
      <alignment horizontal="center" vertical="center"/>
    </xf>
    <xf numFmtId="0" fontId="9" fillId="0" borderId="29" xfId="1" applyFont="1" applyFill="1" applyBorder="1" applyAlignment="1" applyProtection="1">
      <alignment horizontal="center"/>
    </xf>
    <xf numFmtId="0" fontId="9" fillId="0" borderId="29" xfId="1" applyFont="1" applyFill="1" applyBorder="1" applyAlignment="1" applyProtection="1">
      <alignment horizontal="right"/>
    </xf>
    <xf numFmtId="0" fontId="12" fillId="0" borderId="0" xfId="1" applyFont="1" applyFill="1" applyBorder="1" applyAlignment="1" applyProtection="1">
      <alignment horizontal="center" vertical="center" wrapText="1"/>
    </xf>
    <xf numFmtId="0" fontId="25" fillId="4" borderId="28" xfId="4" applyFont="1" applyFill="1" applyBorder="1"/>
    <xf numFmtId="0" fontId="25" fillId="5" borderId="28" xfId="4" applyFont="1" applyFill="1" applyBorder="1" applyProtection="1">
      <protection locked="0"/>
    </xf>
    <xf numFmtId="0" fontId="7" fillId="5" borderId="11" xfId="1" applyFont="1" applyFill="1" applyBorder="1" applyAlignment="1" applyProtection="1">
      <alignment horizontal="center"/>
      <protection locked="0"/>
    </xf>
    <xf numFmtId="0" fontId="27" fillId="0" borderId="7" xfId="1" applyFont="1" applyFill="1" applyBorder="1" applyAlignment="1" applyProtection="1">
      <alignment horizontal="left"/>
    </xf>
    <xf numFmtId="0" fontId="27" fillId="0" borderId="7" xfId="1" applyFont="1" applyFill="1" applyBorder="1" applyAlignment="1" applyProtection="1">
      <alignment horizontal="left"/>
      <protection locked="0"/>
    </xf>
    <xf numFmtId="0" fontId="5" fillId="0" borderId="43" xfId="1" applyFont="1" applyFill="1" applyBorder="1" applyAlignment="1" applyProtection="1">
      <alignment horizontal="centerContinuous"/>
    </xf>
    <xf numFmtId="0" fontId="5" fillId="0" borderId="44" xfId="1" applyFont="1" applyFill="1" applyBorder="1" applyAlignment="1" applyProtection="1">
      <alignment horizontal="centerContinuous"/>
    </xf>
    <xf numFmtId="0" fontId="26" fillId="0" borderId="7" xfId="4" applyFont="1" applyFill="1" applyBorder="1" applyProtection="1"/>
    <xf numFmtId="0" fontId="5" fillId="0" borderId="11" xfId="1" applyFont="1" applyFill="1" applyBorder="1" applyAlignment="1" applyProtection="1">
      <alignment horizontal="center"/>
      <protection locked="0"/>
    </xf>
    <xf numFmtId="0" fontId="5" fillId="0" borderId="21" xfId="1" applyFont="1" applyFill="1" applyBorder="1" applyAlignment="1" applyProtection="1">
      <alignment horizontal="center"/>
      <protection locked="0"/>
    </xf>
    <xf numFmtId="0" fontId="21" fillId="5" borderId="0" xfId="1" applyFont="1" applyFill="1" applyBorder="1" applyAlignment="1" applyProtection="1">
      <alignment horizontal="left"/>
    </xf>
    <xf numFmtId="0" fontId="21" fillId="5" borderId="0" xfId="1" applyFont="1" applyFill="1" applyBorder="1" applyAlignment="1" applyProtection="1">
      <alignment horizontal="center"/>
    </xf>
    <xf numFmtId="0" fontId="26" fillId="5" borderId="0" xfId="4" applyFont="1" applyFill="1" applyBorder="1" applyProtection="1"/>
    <xf numFmtId="0" fontId="5" fillId="5" borderId="0" xfId="1" applyFont="1" applyFill="1" applyBorder="1" applyAlignment="1" applyProtection="1">
      <alignment horizontal="left"/>
      <protection locked="0"/>
    </xf>
    <xf numFmtId="0" fontId="7" fillId="5" borderId="0" xfId="1" applyFont="1" applyFill="1" applyBorder="1" applyAlignment="1" applyProtection="1">
      <alignment horizontal="center"/>
      <protection locked="0"/>
    </xf>
    <xf numFmtId="0" fontId="29" fillId="6" borderId="13" xfId="5" applyFont="1" applyFill="1" applyBorder="1" applyAlignment="1" applyProtection="1">
      <alignment horizontal="centerContinuous" readingOrder="1"/>
    </xf>
    <xf numFmtId="166" fontId="20" fillId="6" borderId="13" xfId="6" applyNumberFormat="1" applyFont="1" applyFill="1" applyBorder="1" applyAlignment="1" applyProtection="1">
      <alignment horizontal="centerContinuous" vertical="center" readingOrder="1"/>
    </xf>
    <xf numFmtId="166" fontId="20" fillId="6" borderId="45" xfId="6" applyNumberFormat="1" applyFont="1" applyFill="1" applyBorder="1" applyAlignment="1" applyProtection="1">
      <alignment horizontal="centerContinuous" vertical="center" readingOrder="1"/>
    </xf>
    <xf numFmtId="166" fontId="30" fillId="0" borderId="0" xfId="6" applyNumberFormat="1" applyAlignment="1" applyProtection="1">
      <alignment vertical="center"/>
    </xf>
    <xf numFmtId="164" fontId="30" fillId="0" borderId="0" xfId="6" applyNumberFormat="1" applyFont="1" applyAlignment="1" applyProtection="1">
      <alignment horizontal="center" vertical="center" wrapText="1"/>
    </xf>
    <xf numFmtId="0" fontId="29" fillId="6" borderId="0" xfId="5" applyFont="1" applyFill="1" applyBorder="1" applyAlignment="1" applyProtection="1">
      <alignment horizontal="centerContinuous" readingOrder="1"/>
    </xf>
    <xf numFmtId="0" fontId="29" fillId="6" borderId="0" xfId="5" applyFont="1" applyFill="1" applyBorder="1" applyAlignment="1" applyProtection="1">
      <alignment horizontal="centerContinuous"/>
    </xf>
    <xf numFmtId="166" fontId="20" fillId="6" borderId="0" xfId="6" applyNumberFormat="1" applyFont="1" applyFill="1" applyBorder="1" applyAlignment="1" applyProtection="1">
      <alignment horizontal="centerContinuous" vertical="center"/>
    </xf>
    <xf numFmtId="166" fontId="20" fillId="6" borderId="46" xfId="6" applyNumberFormat="1" applyFont="1" applyFill="1" applyBorder="1" applyAlignment="1" applyProtection="1">
      <alignment horizontal="centerContinuous" vertical="center"/>
    </xf>
    <xf numFmtId="166" fontId="30" fillId="6" borderId="47" xfId="6" applyNumberFormat="1" applyFont="1" applyFill="1" applyBorder="1" applyAlignment="1" applyProtection="1">
      <alignment horizontal="right" vertical="top"/>
    </xf>
    <xf numFmtId="166" fontId="30" fillId="6" borderId="16" xfId="6" applyNumberFormat="1" applyFont="1" applyFill="1" applyBorder="1" applyAlignment="1" applyProtection="1">
      <alignment horizontal="right" vertical="top"/>
    </xf>
    <xf numFmtId="0" fontId="29" fillId="6" borderId="16" xfId="5" applyFont="1" applyFill="1" applyBorder="1" applyAlignment="1" applyProtection="1">
      <alignment vertical="top"/>
    </xf>
    <xf numFmtId="166" fontId="20" fillId="6" borderId="16" xfId="6" applyNumberFormat="1" applyFont="1" applyFill="1" applyBorder="1" applyAlignment="1" applyProtection="1">
      <alignment vertical="top"/>
    </xf>
    <xf numFmtId="166" fontId="20" fillId="6" borderId="48" xfId="6" applyNumberFormat="1" applyFont="1" applyFill="1" applyBorder="1" applyAlignment="1" applyProtection="1">
      <alignment vertical="top"/>
    </xf>
    <xf numFmtId="0" fontId="15" fillId="0" borderId="18" xfId="2" applyBorder="1" applyAlignment="1">
      <alignment horizontal="center" vertical="center" wrapText="1"/>
    </xf>
    <xf numFmtId="166" fontId="30" fillId="0" borderId="0" xfId="6" applyNumberFormat="1" applyAlignment="1" applyProtection="1">
      <alignment vertical="top"/>
    </xf>
    <xf numFmtId="166" fontId="30" fillId="0" borderId="0" xfId="6" applyNumberFormat="1" applyFont="1" applyAlignment="1" applyProtection="1">
      <alignment horizontal="right" vertical="center"/>
    </xf>
    <xf numFmtId="166" fontId="20" fillId="0" borderId="0" xfId="6" applyNumberFormat="1" applyFont="1" applyAlignment="1" applyProtection="1">
      <alignment vertical="center"/>
    </xf>
    <xf numFmtId="166" fontId="10" fillId="0" borderId="5" xfId="6" applyNumberFormat="1" applyFont="1" applyBorder="1" applyAlignment="1" applyProtection="1">
      <alignment horizontal="center" vertical="center" wrapText="1"/>
    </xf>
    <xf numFmtId="166" fontId="31" fillId="0" borderId="0" xfId="6" applyNumberFormat="1" applyFont="1" applyAlignment="1" applyProtection="1">
      <alignment horizontal="centerContinuous" vertical="center"/>
    </xf>
    <xf numFmtId="166" fontId="32" fillId="0" borderId="0" xfId="6" applyNumberFormat="1" applyFont="1" applyAlignment="1" applyProtection="1">
      <alignment horizontal="centerContinuous" vertical="center"/>
    </xf>
    <xf numFmtId="166" fontId="33" fillId="0" borderId="0" xfId="6" applyNumberFormat="1" applyFont="1" applyAlignment="1" applyProtection="1">
      <alignment horizontal="centerContinuous" vertical="center"/>
    </xf>
    <xf numFmtId="0" fontId="34" fillId="0" borderId="18" xfId="2" applyFont="1" applyBorder="1" applyAlignment="1">
      <alignment horizontal="center" vertical="center" wrapText="1"/>
    </xf>
    <xf numFmtId="166" fontId="4" fillId="0" borderId="5" xfId="6" applyNumberFormat="1" applyFont="1" applyBorder="1" applyAlignment="1" applyProtection="1">
      <alignment horizontal="center" vertical="center" wrapText="1"/>
    </xf>
    <xf numFmtId="166" fontId="33" fillId="0" borderId="0" xfId="6" applyNumberFormat="1" applyFont="1" applyAlignment="1" applyProtection="1">
      <alignment vertical="center"/>
    </xf>
    <xf numFmtId="166" fontId="33" fillId="0" borderId="0" xfId="6" applyNumberFormat="1" applyFont="1" applyAlignment="1" applyProtection="1">
      <alignment horizontal="right" vertical="center"/>
    </xf>
    <xf numFmtId="166" fontId="32" fillId="0" borderId="0" xfId="6" applyNumberFormat="1" applyFont="1" applyAlignment="1" applyProtection="1">
      <alignment vertical="center"/>
    </xf>
    <xf numFmtId="166" fontId="35" fillId="0" borderId="0" xfId="6" applyNumberFormat="1" applyFont="1" applyFill="1" applyBorder="1" applyAlignment="1" applyProtection="1">
      <alignment horizontal="center" vertical="center" wrapText="1"/>
    </xf>
    <xf numFmtId="0" fontId="15" fillId="0" borderId="9" xfId="2" applyBorder="1" applyAlignment="1">
      <alignment horizontal="center" vertical="center" wrapText="1"/>
    </xf>
    <xf numFmtId="166" fontId="36" fillId="0" borderId="0" xfId="6" applyNumberFormat="1" applyFont="1" applyBorder="1" applyAlignment="1" applyProtection="1">
      <alignment horizontal="right" vertical="center"/>
    </xf>
    <xf numFmtId="166" fontId="35" fillId="7" borderId="8" xfId="6" applyNumberFormat="1" applyFont="1" applyFill="1" applyBorder="1" applyAlignment="1" applyProtection="1">
      <alignment horizontal="center" vertical="center"/>
    </xf>
    <xf numFmtId="166" fontId="35" fillId="0" borderId="0" xfId="6" applyNumberFormat="1" applyFont="1" applyFill="1" applyBorder="1" applyAlignment="1" applyProtection="1">
      <alignment horizontal="left" vertical="center"/>
    </xf>
    <xf numFmtId="166" fontId="33" fillId="0" borderId="0" xfId="6" applyNumberFormat="1" applyFont="1" applyAlignment="1" applyProtection="1">
      <alignment horizontal="center" vertical="center"/>
    </xf>
    <xf numFmtId="0" fontId="37" fillId="0" borderId="0" xfId="2" applyFont="1" applyFill="1" applyAlignment="1">
      <alignment horizontal="center" vertical="center"/>
    </xf>
    <xf numFmtId="0" fontId="38" fillId="0" borderId="0" xfId="2" applyFont="1" applyFill="1" applyAlignment="1">
      <alignment horizontal="center" vertical="center"/>
    </xf>
    <xf numFmtId="0" fontId="39" fillId="0" borderId="0" xfId="2" applyFont="1" applyFill="1" applyAlignment="1">
      <alignment horizontal="center" vertical="center"/>
    </xf>
    <xf numFmtId="0" fontId="16" fillId="0" borderId="0" xfId="2" applyFont="1" applyAlignment="1">
      <alignment wrapText="1"/>
    </xf>
    <xf numFmtId="0" fontId="16" fillId="0" borderId="0" xfId="2" applyFont="1"/>
    <xf numFmtId="0" fontId="40" fillId="4" borderId="0" xfId="1" applyFont="1" applyFill="1" applyAlignment="1" applyProtection="1">
      <alignment horizontal="centerContinuous" vertical="center"/>
    </xf>
    <xf numFmtId="0" fontId="41" fillId="4" borderId="0" xfId="1" applyFont="1" applyFill="1" applyAlignment="1" applyProtection="1">
      <alignment horizontal="center" vertical="center"/>
    </xf>
    <xf numFmtId="0" fontId="40" fillId="4" borderId="0" xfId="1" applyFont="1" applyFill="1" applyAlignment="1" applyProtection="1">
      <alignment horizontal="center" vertical="center"/>
    </xf>
    <xf numFmtId="0" fontId="42" fillId="4" borderId="0" xfId="1" applyFont="1" applyFill="1" applyAlignment="1" applyProtection="1">
      <alignment horizontal="center" vertical="center"/>
    </xf>
    <xf numFmtId="0" fontId="16" fillId="0" borderId="0" xfId="2" applyFont="1" applyAlignment="1">
      <alignment vertical="center" wrapText="1"/>
    </xf>
    <xf numFmtId="0" fontId="16" fillId="0" borderId="0" xfId="2" applyFont="1" applyAlignment="1">
      <alignment vertical="center"/>
    </xf>
    <xf numFmtId="0" fontId="43" fillId="0" borderId="0" xfId="2" applyFont="1" applyAlignment="1">
      <alignment vertical="center" wrapText="1"/>
    </xf>
    <xf numFmtId="0" fontId="39" fillId="0" borderId="0" xfId="2" applyFont="1" applyAlignment="1">
      <alignment vertical="center"/>
    </xf>
    <xf numFmtId="0" fontId="44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39" fillId="0" borderId="8" xfId="2" applyFont="1" applyBorder="1" applyAlignment="1" applyProtection="1">
      <alignment horizontal="center" vertical="center" wrapText="1"/>
      <protection locked="0"/>
    </xf>
    <xf numFmtId="0" fontId="45" fillId="0" borderId="0" xfId="2" applyFont="1" applyAlignment="1" applyProtection="1">
      <alignment vertical="center" wrapText="1"/>
    </xf>
    <xf numFmtId="0" fontId="16" fillId="0" borderId="0" xfId="2" applyFont="1" applyAlignment="1" applyProtection="1">
      <alignment horizontal="center" vertical="center"/>
      <protection hidden="1"/>
    </xf>
    <xf numFmtId="0" fontId="16" fillId="0" borderId="0" xfId="2" applyFont="1" applyFill="1" applyAlignment="1" applyProtection="1">
      <alignment horizontal="center" vertical="center"/>
      <protection hidden="1"/>
    </xf>
    <xf numFmtId="0" fontId="46" fillId="0" borderId="0" xfId="2" applyFont="1" applyAlignment="1">
      <alignment vertical="center" wrapText="1"/>
    </xf>
    <xf numFmtId="0" fontId="47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18" fillId="0" borderId="0" xfId="3" applyFont="1" applyAlignment="1">
      <alignment vertical="center" wrapText="1"/>
    </xf>
    <xf numFmtId="14" fontId="39" fillId="0" borderId="8" xfId="1" applyNumberFormat="1" applyFont="1" applyBorder="1" applyAlignment="1" applyProtection="1">
      <alignment horizontal="center" vertical="center" wrapText="1"/>
      <protection locked="0"/>
    </xf>
    <xf numFmtId="0" fontId="45" fillId="0" borderId="0" xfId="7" applyFont="1" applyAlignment="1" applyProtection="1">
      <alignment vertical="center" wrapText="1"/>
    </xf>
    <xf numFmtId="0" fontId="16" fillId="0" borderId="0" xfId="2" applyNumberFormat="1" applyFont="1" applyFill="1" applyAlignment="1" applyProtection="1">
      <alignment horizontal="center" vertical="center"/>
      <protection hidden="1"/>
    </xf>
    <xf numFmtId="0" fontId="20" fillId="0" borderId="0" xfId="3" applyFont="1" applyAlignment="1">
      <alignment vertical="center" wrapText="1"/>
    </xf>
    <xf numFmtId="0" fontId="46" fillId="0" borderId="0" xfId="7" applyFont="1" applyAlignment="1">
      <alignment vertical="center" wrapText="1"/>
    </xf>
    <xf numFmtId="0" fontId="4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16" fillId="0" borderId="0" xfId="3" applyFont="1" applyAlignment="1">
      <alignment vertical="center"/>
    </xf>
    <xf numFmtId="0" fontId="44" fillId="0" borderId="0" xfId="3" applyFont="1" applyAlignment="1">
      <alignment horizontal="center" vertical="center"/>
    </xf>
    <xf numFmtId="0" fontId="25" fillId="0" borderId="0" xfId="3" applyFont="1" applyAlignment="1">
      <alignment horizontal="center" vertical="center" wrapText="1"/>
    </xf>
    <xf numFmtId="0" fontId="48" fillId="0" borderId="0" xfId="3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39" fillId="0" borderId="0" xfId="3" applyFont="1" applyAlignment="1">
      <alignment horizontal="center" vertical="center"/>
    </xf>
    <xf numFmtId="0" fontId="49" fillId="0" borderId="0" xfId="2" applyFont="1" applyAlignment="1">
      <alignment vertical="center" wrapText="1"/>
    </xf>
    <xf numFmtId="3" fontId="39" fillId="0" borderId="8" xfId="2" applyNumberFormat="1" applyFont="1" applyBorder="1" applyAlignment="1" applyProtection="1">
      <alignment horizontal="center" vertical="center" wrapText="1"/>
      <protection locked="0"/>
    </xf>
    <xf numFmtId="0" fontId="43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46" fillId="0" borderId="0" xfId="2" applyFont="1" applyAlignment="1">
      <alignment vertical="center"/>
    </xf>
    <xf numFmtId="0" fontId="18" fillId="0" borderId="0" xfId="2" applyFont="1" applyAlignment="1">
      <alignment vertical="center" wrapText="1"/>
    </xf>
    <xf numFmtId="3" fontId="39" fillId="5" borderId="8" xfId="8" applyNumberFormat="1" applyFont="1" applyFill="1" applyBorder="1" applyAlignment="1" applyProtection="1">
      <alignment horizontal="center" vertical="center" wrapText="1"/>
    </xf>
    <xf numFmtId="0" fontId="20" fillId="0" borderId="0" xfId="2" applyFont="1" applyAlignment="1">
      <alignment vertical="center" wrapText="1"/>
    </xf>
    <xf numFmtId="0" fontId="16" fillId="0" borderId="0" xfId="3" applyFont="1" applyFill="1" applyAlignment="1">
      <alignment vertical="center"/>
    </xf>
    <xf numFmtId="0" fontId="43" fillId="0" borderId="0" xfId="3" applyFont="1" applyFill="1" applyAlignment="1">
      <alignment vertical="center" wrapText="1"/>
    </xf>
    <xf numFmtId="0" fontId="39" fillId="0" borderId="0" xfId="3" applyFont="1" applyFill="1" applyAlignment="1">
      <alignment horizontal="center" vertical="center"/>
    </xf>
    <xf numFmtId="3" fontId="39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2" applyFont="1" applyAlignment="1">
      <alignment horizontal="center" vertical="center" wrapText="1"/>
    </xf>
    <xf numFmtId="0" fontId="51" fillId="0" borderId="0" xfId="2" applyFont="1" applyAlignment="1">
      <alignment vertical="center" wrapText="1"/>
    </xf>
    <xf numFmtId="0" fontId="18" fillId="0" borderId="0" xfId="2" applyFont="1" applyAlignment="1">
      <alignment vertical="center"/>
    </xf>
    <xf numFmtId="0" fontId="52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3" fillId="0" borderId="0" xfId="2" applyFont="1" applyAlignment="1">
      <alignment horizontal="center" vertical="center"/>
    </xf>
    <xf numFmtId="0" fontId="43" fillId="0" borderId="0" xfId="2" applyFont="1" applyBorder="1" applyAlignment="1">
      <alignment vertical="center"/>
    </xf>
    <xf numFmtId="0" fontId="16" fillId="0" borderId="10" xfId="2" applyFont="1" applyBorder="1" applyAlignment="1" applyProtection="1">
      <alignment horizontal="center" vertical="center" wrapText="1"/>
      <protection locked="0"/>
    </xf>
    <xf numFmtId="0" fontId="16" fillId="0" borderId="49" xfId="2" applyFont="1" applyBorder="1" applyAlignment="1" applyProtection="1">
      <alignment horizontal="center" vertical="center" wrapText="1"/>
      <protection locked="0"/>
    </xf>
    <xf numFmtId="0" fontId="16" fillId="0" borderId="50" xfId="2" applyFont="1" applyBorder="1" applyAlignment="1" applyProtection="1">
      <alignment horizontal="center" vertical="center" wrapText="1"/>
      <protection locked="0"/>
    </xf>
    <xf numFmtId="0" fontId="54" fillId="0" borderId="0" xfId="1" applyFont="1" applyAlignment="1">
      <alignment vertical="center" wrapText="1"/>
    </xf>
    <xf numFmtId="0" fontId="55" fillId="0" borderId="0" xfId="2" applyFont="1" applyAlignment="1">
      <alignment vertical="top"/>
    </xf>
    <xf numFmtId="0" fontId="43" fillId="0" borderId="0" xfId="2" applyFont="1" applyAlignment="1">
      <alignment wrapText="1"/>
    </xf>
    <xf numFmtId="0" fontId="39" fillId="0" borderId="0" xfId="2" applyFont="1" applyAlignment="1">
      <alignment wrapText="1"/>
    </xf>
    <xf numFmtId="0" fontId="43" fillId="0" borderId="0" xfId="2" applyFont="1" applyBorder="1" applyAlignment="1"/>
    <xf numFmtId="0" fontId="16" fillId="0" borderId="0" xfId="1" applyFont="1" applyAlignment="1">
      <alignment horizontal="center" vertical="center"/>
    </xf>
    <xf numFmtId="0" fontId="55" fillId="0" borderId="0" xfId="2" applyFont="1"/>
    <xf numFmtId="0" fontId="39" fillId="0" borderId="0" xfId="2" applyFont="1"/>
    <xf numFmtId="0" fontId="56" fillId="6" borderId="13" xfId="5" applyFont="1" applyFill="1" applyBorder="1" applyAlignment="1" applyProtection="1">
      <alignment horizontal="centerContinuous" readingOrder="1"/>
    </xf>
    <xf numFmtId="0" fontId="56" fillId="6" borderId="0" xfId="5" applyFont="1" applyFill="1" applyBorder="1" applyAlignment="1" applyProtection="1">
      <alignment horizontal="centerContinuous" readingOrder="1"/>
    </xf>
    <xf numFmtId="166" fontId="57" fillId="6" borderId="16" xfId="6" applyNumberFormat="1" applyFont="1" applyFill="1" applyBorder="1" applyAlignment="1" applyProtection="1">
      <alignment horizontal="right" vertical="top"/>
    </xf>
    <xf numFmtId="166" fontId="57" fillId="0" borderId="0" xfId="6" applyNumberFormat="1" applyFont="1" applyAlignment="1" applyProtection="1">
      <alignment horizontal="right" vertical="center"/>
    </xf>
    <xf numFmtId="166" fontId="21" fillId="0" borderId="0" xfId="6" applyNumberFormat="1" applyFont="1" applyAlignment="1" applyProtection="1">
      <alignment horizontal="centerContinuous" vertical="center"/>
    </xf>
    <xf numFmtId="166" fontId="57" fillId="0" borderId="0" xfId="6" applyNumberFormat="1" applyFont="1" applyAlignment="1" applyProtection="1">
      <alignment vertical="center"/>
    </xf>
    <xf numFmtId="166" fontId="31" fillId="0" borderId="0" xfId="6" applyNumberFormat="1" applyFont="1" applyAlignment="1" applyProtection="1">
      <alignment horizontal="left" vertical="center"/>
    </xf>
    <xf numFmtId="166" fontId="58" fillId="0" borderId="0" xfId="6" applyNumberFormat="1" applyFont="1" applyAlignment="1" applyProtection="1">
      <alignment horizontal="right" vertical="center"/>
    </xf>
    <xf numFmtId="166" fontId="4" fillId="0" borderId="9" xfId="6" applyNumberFormat="1" applyFont="1" applyBorder="1" applyAlignment="1" applyProtection="1">
      <alignment horizontal="center" vertical="center" wrapText="1"/>
    </xf>
    <xf numFmtId="166" fontId="57" fillId="0" borderId="0" xfId="6" applyNumberFormat="1" applyFont="1" applyBorder="1" applyAlignment="1" applyProtection="1">
      <alignment horizontal="right" vertical="center"/>
    </xf>
    <xf numFmtId="166" fontId="4" fillId="0" borderId="18" xfId="6" applyNumberFormat="1" applyFont="1" applyBorder="1" applyAlignment="1" applyProtection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59" fillId="0" borderId="0" xfId="2" applyFont="1" applyAlignment="1">
      <alignment wrapText="1"/>
    </xf>
    <xf numFmtId="0" fontId="59" fillId="0" borderId="0" xfId="2" applyFont="1" applyAlignment="1">
      <alignment vertical="center" wrapText="1"/>
    </xf>
    <xf numFmtId="0" fontId="25" fillId="0" borderId="0" xfId="2" applyFont="1" applyAlignment="1">
      <alignment vertical="center" wrapText="1"/>
    </xf>
    <xf numFmtId="0" fontId="60" fillId="0" borderId="0" xfId="3" applyFont="1" applyFill="1" applyAlignment="1" applyProtection="1">
      <alignment vertical="center" wrapText="1"/>
    </xf>
    <xf numFmtId="0" fontId="16" fillId="0" borderId="0" xfId="3" applyFont="1" applyFill="1" applyAlignment="1" applyProtection="1">
      <alignment horizontal="center" vertical="center"/>
      <protection hidden="1"/>
    </xf>
    <xf numFmtId="0" fontId="16" fillId="0" borderId="0" xfId="3" applyFont="1" applyFill="1" applyAlignment="1">
      <alignment vertical="center" wrapText="1"/>
    </xf>
    <xf numFmtId="0" fontId="16" fillId="0" borderId="0" xfId="3" applyFont="1" applyFill="1" applyAlignment="1">
      <alignment horizontal="center" vertical="center"/>
    </xf>
    <xf numFmtId="0" fontId="55" fillId="0" borderId="0" xfId="3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61" fillId="0" borderId="0" xfId="2" applyFont="1" applyAlignment="1">
      <alignment horizontal="center" vertical="center"/>
    </xf>
    <xf numFmtId="0" fontId="27" fillId="0" borderId="0" xfId="2" applyFont="1" applyAlignment="1">
      <alignment horizontal="center" vertical="center"/>
    </xf>
    <xf numFmtId="0" fontId="62" fillId="0" borderId="0" xfId="2" applyFont="1" applyAlignment="1">
      <alignment vertical="center" wrapText="1"/>
    </xf>
    <xf numFmtId="0" fontId="30" fillId="0" borderId="0" xfId="2" applyFont="1" applyAlignment="1">
      <alignment vertical="center" wrapText="1"/>
    </xf>
    <xf numFmtId="0" fontId="26" fillId="0" borderId="0" xfId="2" applyFont="1" applyAlignment="1">
      <alignment horizontal="center" vertical="center"/>
    </xf>
    <xf numFmtId="0" fontId="25" fillId="0" borderId="0" xfId="2" applyFont="1" applyBorder="1" applyAlignment="1">
      <alignment vertical="center"/>
    </xf>
    <xf numFmtId="0" fontId="63" fillId="0" borderId="0" xfId="2" applyFont="1" applyAlignment="1">
      <alignment vertical="top"/>
    </xf>
    <xf numFmtId="0" fontId="25" fillId="0" borderId="0" xfId="2" applyFont="1" applyBorder="1" applyAlignment="1"/>
    <xf numFmtId="0" fontId="63" fillId="0" borderId="0" xfId="2" applyFont="1"/>
    <xf numFmtId="164" fontId="30" fillId="0" borderId="0" xfId="6" applyNumberFormat="1" applyFont="1" applyAlignment="1" applyProtection="1">
      <alignment vertical="center" wrapText="1"/>
    </xf>
    <xf numFmtId="0" fontId="15" fillId="0" borderId="0" xfId="2" applyBorder="1" applyAlignment="1">
      <alignment horizontal="center" vertical="center" wrapText="1"/>
    </xf>
    <xf numFmtId="14" fontId="39" fillId="0" borderId="0" xfId="1" applyNumberFormat="1" applyFont="1" applyBorder="1" applyAlignment="1" applyProtection="1">
      <alignment horizontal="center" vertical="center" wrapText="1"/>
    </xf>
    <xf numFmtId="0" fontId="47" fillId="0" borderId="0" xfId="3" applyFont="1" applyFill="1" applyAlignment="1">
      <alignment horizontal="center" vertical="center"/>
    </xf>
    <xf numFmtId="0" fontId="18" fillId="0" borderId="0" xfId="3" applyFont="1" applyAlignment="1">
      <alignment vertical="center"/>
    </xf>
    <xf numFmtId="3" fontId="52" fillId="0" borderId="8" xfId="3" applyNumberFormat="1" applyFont="1" applyFill="1" applyBorder="1" applyAlignment="1" applyProtection="1">
      <alignment horizontal="center" vertical="center" wrapText="1"/>
      <protection locked="0"/>
    </xf>
    <xf numFmtId="0" fontId="45" fillId="0" borderId="0" xfId="3" applyFont="1" applyAlignment="1" applyProtection="1">
      <alignment vertical="center" wrapText="1"/>
    </xf>
    <xf numFmtId="0" fontId="16" fillId="0" borderId="0" xfId="3" applyFont="1" applyAlignment="1" applyProtection="1">
      <alignment horizontal="center" vertical="center"/>
      <protection hidden="1"/>
    </xf>
    <xf numFmtId="0" fontId="52" fillId="0" borderId="0" xfId="3" applyFont="1" applyAlignment="1">
      <alignment horizontal="center" vertical="center"/>
    </xf>
    <xf numFmtId="0" fontId="46" fillId="0" borderId="0" xfId="3" applyFont="1" applyAlignment="1">
      <alignment vertical="center" wrapText="1"/>
    </xf>
    <xf numFmtId="0" fontId="47" fillId="0" borderId="0" xfId="2" applyFont="1" applyFill="1" applyAlignment="1">
      <alignment horizontal="center" vertical="center"/>
    </xf>
  </cellXfs>
  <cellStyles count="29">
    <cellStyle name="Collegamento ipertestuale 2" xfId="9"/>
    <cellStyle name="Euro" xfId="10"/>
    <cellStyle name="Migliaia (0)_3tabella15" xfId="11"/>
    <cellStyle name="Migliaia 2" xfId="12"/>
    <cellStyle name="Migliaia 2 2" xfId="13"/>
    <cellStyle name="Migliaia 2 2 2" xfId="14"/>
    <cellStyle name="Migliaia 2 2 3" xfId="15"/>
    <cellStyle name="Migliaia 2 3" xfId="16"/>
    <cellStyle name="Migliaia 2 4" xfId="17"/>
    <cellStyle name="Migliaia 3" xfId="18"/>
    <cellStyle name="Normal 2" xfId="19"/>
    <cellStyle name="Normal 3" xfId="4"/>
    <cellStyle name="Normale" xfId="0" builtinId="0"/>
    <cellStyle name="Normale 2" xfId="1"/>
    <cellStyle name="Normale 2 2 2" xfId="20"/>
    <cellStyle name="Normale 3" xfId="3"/>
    <cellStyle name="Normale 4" xfId="8"/>
    <cellStyle name="Normale 4 2" xfId="21"/>
    <cellStyle name="Normale 4 3" xfId="2"/>
    <cellStyle name="Normale 8" xfId="7"/>
    <cellStyle name="Normale_modello si2 raln_MODIFICATO_ALESSIO" xfId="5"/>
    <cellStyle name="Normale_PRINFEL98_modello si2 raln_MODIFICATO_ALESSIO 2" xfId="6"/>
    <cellStyle name="Percentuale 2" xfId="22"/>
    <cellStyle name="Percentuale 2 2" xfId="23"/>
    <cellStyle name="Percentuale 2 2 2" xfId="24"/>
    <cellStyle name="Percentuale 2 2 3" xfId="25"/>
    <cellStyle name="Percentuale 2 3" xfId="26"/>
    <cellStyle name="Percentuale 2 4" xfId="27"/>
    <cellStyle name="Valuta (0)_3tabella15" xfId="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41197</xdr:rowOff>
    </xdr:from>
    <xdr:to>
      <xdr:col>3</xdr:col>
      <xdr:colOff>1912</xdr:colOff>
      <xdr:row>1</xdr:row>
      <xdr:rowOff>417578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9525" y="1146097"/>
          <a:ext cx="5535937" cy="37638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MEDICI</a:t>
          </a:r>
          <a:endParaRPr lang="it-IT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2695575</xdr:colOff>
      <xdr:row>4</xdr:row>
      <xdr:rowOff>152400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0"/>
          <a:ext cx="2667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55245</xdr:colOff>
      <xdr:row>5</xdr:row>
      <xdr:rowOff>28575</xdr:rowOff>
    </xdr:from>
    <xdr:to>
      <xdr:col>1</xdr:col>
      <xdr:colOff>662901</xdr:colOff>
      <xdr:row>7</xdr:row>
      <xdr:rowOff>114300</xdr:rowOff>
    </xdr:to>
    <xdr:sp macro="" textlink="">
      <xdr:nvSpPr>
        <xdr:cNvPr id="3" name="Testo 3"/>
        <xdr:cNvSpPr txBox="1">
          <a:spLocks noChangeArrowheads="1"/>
        </xdr:cNvSpPr>
      </xdr:nvSpPr>
      <xdr:spPr bwMode="auto">
        <a:xfrm>
          <a:off x="55245" y="914400"/>
          <a:ext cx="4741506" cy="409575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rtl="0">
            <a:lnSpc>
              <a:spcPts val="1000"/>
            </a:lnSpc>
          </a:pPr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TABELLA 15 DETTAGLIO </a:t>
          </a:r>
          <a:r>
            <a:rPr lang="it-IT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100" b="0" i="0">
              <a:effectLst/>
              <a:latin typeface="+mn-lt"/>
              <a:ea typeface="+mn-ea"/>
              <a:cs typeface="+mn-cs"/>
            </a:rPr>
            <a:t>FONDI PER LA CONTRATTAZIONE INTEGRATIVA</a:t>
          </a:r>
          <a:endParaRPr lang="it-IT" sz="1000">
            <a:effectLst/>
          </a:endParaRPr>
        </a:p>
        <a:p>
          <a:pPr rtl="0" eaLnBrk="1" fontAlgn="auto" latinLnBrk="0" hangingPunct="1">
            <a:lnSpc>
              <a:spcPts val="1000"/>
            </a:lnSpc>
          </a:pPr>
          <a:r>
            <a:rPr lang="it-IT" sz="1100" b="1" i="0">
              <a:effectLst/>
              <a:latin typeface="+mn-lt"/>
              <a:ea typeface="+mn-ea"/>
              <a:cs typeface="+mn-cs"/>
            </a:rPr>
            <a:t>MACROCATEGORIA:     MEDICI</a:t>
          </a:r>
          <a:endParaRPr lang="it-IT" sz="1000">
            <a:effectLst/>
          </a:endParaRPr>
        </a:p>
        <a:p>
          <a:pPr algn="l" rtl="0">
            <a:lnSpc>
              <a:spcPts val="1000"/>
            </a:lnSpc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41197</xdr:rowOff>
    </xdr:from>
    <xdr:to>
      <xdr:col>3</xdr:col>
      <xdr:colOff>1912</xdr:colOff>
      <xdr:row>1</xdr:row>
      <xdr:rowOff>417578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9525" y="1146097"/>
          <a:ext cx="5535937" cy="37638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DIRIGENTI NON MEDICI</a:t>
          </a:r>
          <a:endParaRPr lang="it-IT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6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2695575</xdr:colOff>
      <xdr:row>4</xdr:row>
      <xdr:rowOff>152400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0"/>
          <a:ext cx="2667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28577</xdr:colOff>
      <xdr:row>5</xdr:row>
      <xdr:rowOff>28575</xdr:rowOff>
    </xdr:from>
    <xdr:to>
      <xdr:col>1</xdr:col>
      <xdr:colOff>662912</xdr:colOff>
      <xdr:row>7</xdr:row>
      <xdr:rowOff>104775</xdr:rowOff>
    </xdr:to>
    <xdr:sp macro="" textlink="">
      <xdr:nvSpPr>
        <xdr:cNvPr id="3" name="Testo 3"/>
        <xdr:cNvSpPr txBox="1">
          <a:spLocks noChangeArrowheads="1"/>
        </xdr:cNvSpPr>
      </xdr:nvSpPr>
      <xdr:spPr bwMode="auto">
        <a:xfrm>
          <a:off x="28577" y="914400"/>
          <a:ext cx="4768185" cy="4000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rtl="0"/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TABELLA 15 DETTAGLIO</a:t>
          </a:r>
          <a:r>
            <a:rPr lang="it-IT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</a:t>
          </a:r>
          <a:r>
            <a:rPr lang="it-IT" sz="1100" b="1" i="0">
              <a:effectLst/>
              <a:latin typeface="+mn-lt"/>
              <a:ea typeface="+mn-ea"/>
              <a:cs typeface="+mn-cs"/>
            </a:rPr>
            <a:t>- </a:t>
          </a:r>
          <a:r>
            <a:rPr lang="it-IT" sz="1100" b="0" i="0">
              <a:effectLst/>
              <a:latin typeface="+mn-lt"/>
              <a:ea typeface="+mn-ea"/>
              <a:cs typeface="+mn-cs"/>
            </a:rPr>
            <a:t>FONDI PER LA CONTRATTAZIONE INTEGRATIVA</a:t>
          </a:r>
          <a:endParaRPr lang="it-IT" sz="1000">
            <a:effectLst/>
          </a:endParaRPr>
        </a:p>
        <a:p>
          <a:pPr rtl="0" eaLnBrk="1" fontAlgn="auto" latinLnBrk="0" hangingPunct="1"/>
          <a:r>
            <a:rPr lang="it-IT" sz="1100" b="1" i="0">
              <a:effectLst/>
              <a:latin typeface="+mn-lt"/>
              <a:ea typeface="+mn-ea"/>
              <a:cs typeface="+mn-cs"/>
            </a:rPr>
            <a:t>MACROCATEGORIA:     DIRIGENTI NON MEDICI</a:t>
          </a:r>
          <a:endParaRPr lang="it-IT" sz="1000">
            <a:effectLst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41197</xdr:rowOff>
    </xdr:from>
    <xdr:to>
      <xdr:col>3</xdr:col>
      <xdr:colOff>1912</xdr:colOff>
      <xdr:row>1</xdr:row>
      <xdr:rowOff>417578</xdr:rowOff>
    </xdr:to>
    <xdr:sp macro="" textlink="">
      <xdr:nvSpPr>
        <xdr:cNvPr id="2" name="Testo 3"/>
        <xdr:cNvSpPr txBox="1">
          <a:spLocks noChangeArrowheads="1"/>
        </xdr:cNvSpPr>
      </xdr:nvSpPr>
      <xdr:spPr bwMode="auto">
        <a:xfrm>
          <a:off x="9525" y="1146097"/>
          <a:ext cx="5535937" cy="376381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strike="noStrike">
              <a:solidFill>
                <a:srgbClr val="000000"/>
              </a:solidFill>
              <a:latin typeface="Arial"/>
              <a:cs typeface="Arial"/>
            </a:rPr>
            <a:t>TABELLA 15</a:t>
          </a: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IT" sz="10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000" b="0" i="0">
              <a:latin typeface="Arial" pitchFamily="34" charset="0"/>
              <a:ea typeface="+mn-ea"/>
              <a:cs typeface="Arial" pitchFamily="34" charset="0"/>
            </a:rPr>
            <a:t>FONDI PER LA CONTRATTAZIONE INTEGRATIVA</a:t>
          </a:r>
          <a:endParaRPr lang="it-IT" sz="1000" b="0" i="0" strike="noStrike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it-IT" sz="1000" b="1" i="0" strike="noStrike">
              <a:solidFill>
                <a:srgbClr val="000000"/>
              </a:solidFill>
              <a:latin typeface="Arial"/>
              <a:cs typeface="Arial"/>
            </a:rPr>
            <a:t>MACROCATEGORIA:     </a:t>
          </a:r>
          <a:r>
            <a:rPr lang="it-IT" sz="1000" b="1" i="0">
              <a:latin typeface="Arial" pitchFamily="34" charset="0"/>
              <a:ea typeface="+mn-ea"/>
              <a:cs typeface="Arial" pitchFamily="34" charset="0"/>
            </a:rPr>
            <a:t>PERSONALE NON DIRIGENTE</a:t>
          </a:r>
          <a:endParaRPr lang="it-IT"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333375</xdr:rowOff>
    </xdr:from>
    <xdr:to>
      <xdr:col>0</xdr:col>
      <xdr:colOff>3028950</xdr:colOff>
      <xdr:row>0</xdr:row>
      <xdr:rowOff>1066800</xdr:rowOff>
    </xdr:to>
    <xdr:pic>
      <xdr:nvPicPr>
        <xdr:cNvPr id="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333375"/>
          <a:ext cx="30194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47625</xdr:rowOff>
    </xdr:from>
    <xdr:to>
      <xdr:col>0</xdr:col>
      <xdr:colOff>2695575</xdr:colOff>
      <xdr:row>4</xdr:row>
      <xdr:rowOff>152400</xdr:rowOff>
    </xdr:to>
    <xdr:pic>
      <xdr:nvPicPr>
        <xdr:cNvPr id="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0"/>
          <a:ext cx="26670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28577</xdr:colOff>
      <xdr:row>5</xdr:row>
      <xdr:rowOff>28575</xdr:rowOff>
    </xdr:from>
    <xdr:to>
      <xdr:col>1</xdr:col>
      <xdr:colOff>653408</xdr:colOff>
      <xdr:row>7</xdr:row>
      <xdr:rowOff>142875</xdr:rowOff>
    </xdr:to>
    <xdr:sp macro="" textlink="">
      <xdr:nvSpPr>
        <xdr:cNvPr id="3" name="Testo 3"/>
        <xdr:cNvSpPr txBox="1">
          <a:spLocks noChangeArrowheads="1"/>
        </xdr:cNvSpPr>
      </xdr:nvSpPr>
      <xdr:spPr bwMode="auto">
        <a:xfrm>
          <a:off x="28577" y="914400"/>
          <a:ext cx="4758681" cy="43815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36576" tIns="27432" rIns="0" bIns="0" anchor="t" upright="1"/>
        <a:lstStyle/>
        <a:p>
          <a:pPr rtl="0"/>
          <a:r>
            <a:rPr lang="it-IT" sz="900" b="1" i="0" strike="noStrike">
              <a:solidFill>
                <a:srgbClr val="000000"/>
              </a:solidFill>
              <a:latin typeface="Arial"/>
              <a:cs typeface="Arial"/>
            </a:rPr>
            <a:t>TABELLA 15 DETTAGLI</a:t>
          </a:r>
          <a:r>
            <a:rPr lang="it-IT" sz="900" b="1" i="0" strike="noStrike" baseline="0">
              <a:solidFill>
                <a:srgbClr val="000000"/>
              </a:solidFill>
              <a:latin typeface="Arial"/>
              <a:cs typeface="Arial"/>
            </a:rPr>
            <a:t>O </a:t>
          </a:r>
          <a:r>
            <a:rPr lang="it-IT" sz="9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- </a:t>
          </a:r>
          <a:r>
            <a:rPr lang="it-IT" sz="1100" b="0" i="0">
              <a:effectLst/>
              <a:latin typeface="+mn-lt"/>
              <a:ea typeface="+mn-ea"/>
              <a:cs typeface="+mn-cs"/>
            </a:rPr>
            <a:t>FONDI PER LA CONTRATTAZIONE INTEGRATIVA</a:t>
          </a:r>
          <a:endParaRPr lang="it-IT" sz="1000">
            <a:effectLst/>
          </a:endParaRPr>
        </a:p>
        <a:p>
          <a:pPr rtl="0" eaLnBrk="1" fontAlgn="auto" latinLnBrk="0" hangingPunct="1"/>
          <a:r>
            <a:rPr lang="it-IT" sz="1100" b="1" i="0">
              <a:effectLst/>
              <a:latin typeface="+mn-lt"/>
              <a:ea typeface="+mn-ea"/>
              <a:cs typeface="+mn-cs"/>
            </a:rPr>
            <a:t>MACROCATEGORIA:     PERSONALE NON DIRIGENTE</a:t>
          </a:r>
          <a:endParaRPr lang="it-IT" sz="1000">
            <a:effectLst/>
          </a:endParaRPr>
        </a:p>
        <a:p>
          <a:pPr algn="l" rtl="0">
            <a:defRPr sz="1000"/>
          </a:pPr>
          <a:endParaRPr lang="it-IT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3105150</xdr:colOff>
      <xdr:row>5</xdr:row>
      <xdr:rowOff>133350</xdr:rowOff>
    </xdr:from>
    <xdr:to>
      <xdr:col>2</xdr:col>
      <xdr:colOff>6210300</xdr:colOff>
      <xdr:row>6</xdr:row>
      <xdr:rowOff>609600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33850" y="2076450"/>
          <a:ext cx="31051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052/AppData/Local/Temp/flux_1_xls_20210525_14203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areacomune\IGOP\area%20condivisa%20uffici%20III%20V%20e%20VI\public2E\CONTO%20ANNUALE\2016\KIT%202016\MATERIALE%20e%20ISTRUZIONI\Cananzi\SSNA%202017-04-20_SSN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as94winicl\sharedfs\Users\f.liguori\Desktop\SSNA_SERVIZIO_SANITARIO_NAZIONAL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IN_SI_1"/>
      <sheetName val="out_SI_1"/>
      <sheetName val="COCOCO"/>
      <sheetName val="IN_COCOCO"/>
      <sheetName val="out_COCOCO"/>
      <sheetName val="t1"/>
      <sheetName val="IN_T1"/>
      <sheetName val="IN_T1_NOTE"/>
      <sheetName val="1A"/>
      <sheetName val="IN_1A"/>
      <sheetName val="1B"/>
      <sheetName val="IN_1B"/>
      <sheetName val="1C"/>
      <sheetName val="IN_1C"/>
      <sheetName val="1D"/>
      <sheetName val="IN_1D"/>
      <sheetName val="1E"/>
      <sheetName val="IN_1E"/>
      <sheetName val="1F"/>
      <sheetName val="IN_1F"/>
      <sheetName val="1G"/>
      <sheetName val="IN_1G"/>
      <sheetName val="IN_1G_HEAD"/>
      <sheetName val="STRUTTURE"/>
      <sheetName val="1SD"/>
      <sheetName val="t2"/>
      <sheetName val="IN_T2"/>
      <sheetName val="t2A"/>
      <sheetName val="IN_T2A"/>
      <sheetName val="t3"/>
      <sheetName val="IN_T3"/>
      <sheetName val="t4"/>
      <sheetName val="IN_T4"/>
      <sheetName val="t5"/>
      <sheetName val="IN_T5"/>
      <sheetName val="t6"/>
      <sheetName val="IN_T6"/>
      <sheetName val="t7"/>
      <sheetName val="IN_T7"/>
      <sheetName val="t8"/>
      <sheetName val="IN_T8"/>
      <sheetName val="t9"/>
      <sheetName val="IN_T9"/>
      <sheetName val="t10"/>
      <sheetName val="IN_T10"/>
      <sheetName val="t11"/>
      <sheetName val="IN_T11"/>
      <sheetName val="t12"/>
      <sheetName val="IN_T12"/>
      <sheetName val="t13"/>
      <sheetName val="IN_T13"/>
      <sheetName val="IN_T14"/>
      <sheetName val="IN_T14_NOTE"/>
      <sheetName val="IN_T14_IRAP"/>
      <sheetName val="IN_T15_1"/>
      <sheetName val="IN_T15_2"/>
      <sheetName val="IN_T15_3"/>
      <sheetName val="IN_SICI_LEG356"/>
      <sheetName val="t14"/>
      <sheetName val="t14_Dett"/>
      <sheetName val="t15(1)"/>
      <sheetName val="t15(1)_Dett"/>
      <sheetName val="t15(2)"/>
      <sheetName val="t15(2)_Dett"/>
      <sheetName val="t15(3)"/>
      <sheetName val="t15(3)_Dett"/>
      <sheetName val="SICI(1)_OUT"/>
      <sheetName val="SICI(1)"/>
      <sheetName val="SICI(2)_OUT"/>
      <sheetName val="SICI(2)"/>
      <sheetName val="SICI(3)_OUT"/>
      <sheetName val="SICI(3)"/>
      <sheetName val="Tabella Riconciliazione"/>
      <sheetName val="IN_RICONC"/>
      <sheetName val="Valori Medi"/>
      <sheetName val="Squadratura 1"/>
      <sheetName val="Squadratura 2"/>
      <sheetName val="Squadratura 3"/>
      <sheetName val="Squadratura 4"/>
      <sheetName val="Squadratura 8"/>
      <sheetName val="Incongruenze 1 e 11"/>
      <sheetName val="Incongruenza 2"/>
      <sheetName val="Incongruenze 3 12 e 13"/>
      <sheetName val="Incongruenza 4 e controlli t14"/>
      <sheetName val="out_Incongruenza_4"/>
      <sheetName val="Incongruenza 5"/>
      <sheetName val="Incongruenza 6"/>
      <sheetName val="Incongruenza 7"/>
      <sheetName val="Incongruenza 8"/>
      <sheetName val="Incongruenza 10"/>
      <sheetName val="Incongruenza 14"/>
      <sheetName val="SERT"/>
      <sheetName val="COM"/>
      <sheetName val="VERSIO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COMPARTO SERVIZIO SANITARIO NAZIONALE - anno 2018</v>
          </cell>
          <cell r="L1">
            <v>2018</v>
          </cell>
        </row>
        <row r="7">
          <cell r="N7" t="str">
            <v>Non classificato</v>
          </cell>
        </row>
        <row r="8">
          <cell r="N8" t="str">
            <v>Non classificato</v>
          </cell>
        </row>
        <row r="9">
          <cell r="N9" t="str">
            <v>Non classificato</v>
          </cell>
        </row>
        <row r="10">
          <cell r="N10" t="str">
            <v>Non classificato</v>
          </cell>
        </row>
        <row r="11">
          <cell r="N11" t="str">
            <v>ME</v>
          </cell>
        </row>
        <row r="12">
          <cell r="N12" t="str">
            <v>ME</v>
          </cell>
        </row>
        <row r="13">
          <cell r="N13" t="str">
            <v>ME</v>
          </cell>
        </row>
        <row r="14">
          <cell r="N14" t="str">
            <v>ME</v>
          </cell>
        </row>
        <row r="15">
          <cell r="N15" t="str">
            <v>ME</v>
          </cell>
        </row>
        <row r="16">
          <cell r="N16" t="str">
            <v>ME</v>
          </cell>
        </row>
        <row r="17">
          <cell r="N17" t="str">
            <v>ME</v>
          </cell>
        </row>
        <row r="18">
          <cell r="N18" t="str">
            <v>ME</v>
          </cell>
        </row>
        <row r="19">
          <cell r="N19" t="str">
            <v>ME</v>
          </cell>
        </row>
        <row r="20">
          <cell r="N20" t="str">
            <v>ME</v>
          </cell>
        </row>
        <row r="21">
          <cell r="N21" t="str">
            <v>ME</v>
          </cell>
        </row>
        <row r="22">
          <cell r="N22" t="str">
            <v>ME</v>
          </cell>
        </row>
        <row r="23">
          <cell r="N23" t="str">
            <v>ME</v>
          </cell>
        </row>
        <row r="24">
          <cell r="N24" t="str">
            <v>ME</v>
          </cell>
        </row>
        <row r="25">
          <cell r="N25" t="str">
            <v>ME</v>
          </cell>
        </row>
        <row r="26">
          <cell r="N26" t="str">
            <v>ME</v>
          </cell>
        </row>
        <row r="27">
          <cell r="N27" t="str">
            <v>ME</v>
          </cell>
        </row>
        <row r="28">
          <cell r="N28" t="str">
            <v>ME</v>
          </cell>
        </row>
        <row r="29">
          <cell r="N29" t="str">
            <v>ME</v>
          </cell>
        </row>
        <row r="30">
          <cell r="N30" t="str">
            <v>ME</v>
          </cell>
        </row>
        <row r="31">
          <cell r="N31" t="str">
            <v>ME</v>
          </cell>
        </row>
        <row r="32">
          <cell r="N32" t="str">
            <v>NM</v>
          </cell>
        </row>
        <row r="33">
          <cell r="N33" t="str">
            <v>NM</v>
          </cell>
        </row>
        <row r="34">
          <cell r="N34" t="str">
            <v>NM</v>
          </cell>
        </row>
        <row r="35">
          <cell r="N35" t="str">
            <v>NM</v>
          </cell>
        </row>
        <row r="36">
          <cell r="N36" t="str">
            <v>NM</v>
          </cell>
        </row>
        <row r="37">
          <cell r="N37" t="str">
            <v>NM</v>
          </cell>
        </row>
        <row r="38">
          <cell r="N38" t="str">
            <v>NM</v>
          </cell>
        </row>
        <row r="39">
          <cell r="N39" t="str">
            <v>NM</v>
          </cell>
        </row>
        <row r="40">
          <cell r="N40" t="str">
            <v>NM</v>
          </cell>
        </row>
        <row r="41">
          <cell r="N41" t="str">
            <v>NM</v>
          </cell>
        </row>
        <row r="42">
          <cell r="N42" t="str">
            <v>NM</v>
          </cell>
        </row>
        <row r="43">
          <cell r="N43" t="str">
            <v>NM</v>
          </cell>
        </row>
        <row r="44">
          <cell r="N44" t="str">
            <v>NM</v>
          </cell>
        </row>
        <row r="45">
          <cell r="N45" t="str">
            <v>NM</v>
          </cell>
        </row>
        <row r="46">
          <cell r="N46" t="str">
            <v>NM</v>
          </cell>
        </row>
        <row r="47">
          <cell r="N47" t="str">
            <v>NM</v>
          </cell>
        </row>
        <row r="48">
          <cell r="N48" t="str">
            <v>NM</v>
          </cell>
        </row>
        <row r="49">
          <cell r="N49" t="str">
            <v>NM</v>
          </cell>
        </row>
        <row r="50">
          <cell r="N50" t="str">
            <v>NM</v>
          </cell>
        </row>
        <row r="51">
          <cell r="N51" t="str">
            <v>NM</v>
          </cell>
        </row>
        <row r="52">
          <cell r="N52" t="str">
            <v>NM</v>
          </cell>
        </row>
        <row r="53">
          <cell r="N53" t="str">
            <v>NM</v>
          </cell>
        </row>
        <row r="54">
          <cell r="N54" t="str">
            <v>NM</v>
          </cell>
        </row>
        <row r="55">
          <cell r="N55" t="str">
            <v>NM</v>
          </cell>
        </row>
        <row r="56">
          <cell r="N56" t="str">
            <v>NM</v>
          </cell>
        </row>
        <row r="57">
          <cell r="N57" t="str">
            <v>NM</v>
          </cell>
        </row>
        <row r="58">
          <cell r="N58" t="str">
            <v>NM</v>
          </cell>
        </row>
        <row r="59">
          <cell r="N59" t="str">
            <v>NM</v>
          </cell>
        </row>
        <row r="60">
          <cell r="N60" t="str">
            <v>NM</v>
          </cell>
        </row>
        <row r="61">
          <cell r="N61" t="str">
            <v>NM</v>
          </cell>
        </row>
        <row r="62">
          <cell r="N62" t="str">
            <v>NM</v>
          </cell>
        </row>
        <row r="63">
          <cell r="N63" t="str">
            <v>NM</v>
          </cell>
        </row>
        <row r="64">
          <cell r="N64" t="str">
            <v>NM</v>
          </cell>
        </row>
        <row r="65">
          <cell r="N65" t="str">
            <v>NM</v>
          </cell>
        </row>
        <row r="66">
          <cell r="N66" t="str">
            <v>NM</v>
          </cell>
        </row>
        <row r="67">
          <cell r="N67" t="str">
            <v>NM</v>
          </cell>
        </row>
        <row r="68">
          <cell r="N68" t="str">
            <v>NM</v>
          </cell>
        </row>
        <row r="69">
          <cell r="N69" t="str">
            <v>ND</v>
          </cell>
        </row>
        <row r="70">
          <cell r="N70" t="str">
            <v>ND</v>
          </cell>
        </row>
        <row r="71">
          <cell r="N71" t="str">
            <v>ND</v>
          </cell>
        </row>
        <row r="72">
          <cell r="N72" t="str">
            <v>ND</v>
          </cell>
        </row>
        <row r="73">
          <cell r="N73" t="str">
            <v>ND</v>
          </cell>
        </row>
        <row r="74">
          <cell r="N74" t="str">
            <v>ND</v>
          </cell>
        </row>
        <row r="75">
          <cell r="N75" t="str">
            <v>ND</v>
          </cell>
        </row>
        <row r="76">
          <cell r="N76" t="str">
            <v>ND</v>
          </cell>
        </row>
        <row r="77">
          <cell r="N77" t="str">
            <v>ND</v>
          </cell>
        </row>
        <row r="78">
          <cell r="N78" t="str">
            <v>ND</v>
          </cell>
        </row>
        <row r="79">
          <cell r="N79" t="str">
            <v>ND</v>
          </cell>
        </row>
        <row r="80">
          <cell r="N80" t="str">
            <v>ND</v>
          </cell>
        </row>
        <row r="81">
          <cell r="N81" t="str">
            <v>ND</v>
          </cell>
        </row>
        <row r="82">
          <cell r="N82" t="str">
            <v>ND</v>
          </cell>
        </row>
        <row r="83">
          <cell r="N83" t="str">
            <v>ND</v>
          </cell>
        </row>
        <row r="84">
          <cell r="N84" t="str">
            <v>ND</v>
          </cell>
        </row>
        <row r="85">
          <cell r="N85" t="str">
            <v>ND</v>
          </cell>
        </row>
        <row r="86">
          <cell r="N86" t="str">
            <v>NM</v>
          </cell>
        </row>
        <row r="87">
          <cell r="N87" t="str">
            <v>NM</v>
          </cell>
        </row>
        <row r="88">
          <cell r="N88" t="str">
            <v>NM</v>
          </cell>
        </row>
        <row r="89">
          <cell r="N89" t="str">
            <v>NM</v>
          </cell>
        </row>
        <row r="90">
          <cell r="N90" t="str">
            <v>NM</v>
          </cell>
        </row>
        <row r="91">
          <cell r="N91" t="str">
            <v>NM</v>
          </cell>
        </row>
        <row r="92">
          <cell r="N92" t="str">
            <v>NM</v>
          </cell>
        </row>
        <row r="93">
          <cell r="N93" t="str">
            <v>NM</v>
          </cell>
        </row>
        <row r="94">
          <cell r="N94" t="str">
            <v>NM</v>
          </cell>
        </row>
        <row r="95">
          <cell r="N95" t="str">
            <v>NM</v>
          </cell>
        </row>
        <row r="96">
          <cell r="N96" t="str">
            <v>NM</v>
          </cell>
        </row>
        <row r="97">
          <cell r="N97" t="str">
            <v>NM</v>
          </cell>
        </row>
        <row r="98">
          <cell r="N98" t="str">
            <v>NM</v>
          </cell>
        </row>
        <row r="99">
          <cell r="N99" t="str">
            <v>NM</v>
          </cell>
        </row>
        <row r="100">
          <cell r="N100" t="str">
            <v>NM</v>
          </cell>
        </row>
        <row r="101">
          <cell r="N101" t="str">
            <v>NM</v>
          </cell>
        </row>
        <row r="102">
          <cell r="N102" t="str">
            <v>ND</v>
          </cell>
        </row>
        <row r="103">
          <cell r="N103" t="str">
            <v>ND</v>
          </cell>
        </row>
        <row r="104">
          <cell r="N104" t="str">
            <v>ND</v>
          </cell>
        </row>
        <row r="105">
          <cell r="N105" t="str">
            <v>ND</v>
          </cell>
        </row>
        <row r="106">
          <cell r="N106" t="str">
            <v>NM</v>
          </cell>
        </row>
        <row r="107">
          <cell r="N107" t="str">
            <v>NM</v>
          </cell>
        </row>
        <row r="108">
          <cell r="N108" t="str">
            <v>NM</v>
          </cell>
        </row>
        <row r="109">
          <cell r="N109" t="str">
            <v>NM</v>
          </cell>
        </row>
        <row r="110">
          <cell r="N110" t="str">
            <v>NM</v>
          </cell>
        </row>
        <row r="111">
          <cell r="N111" t="str">
            <v>NM</v>
          </cell>
        </row>
        <row r="112">
          <cell r="N112" t="str">
            <v>NM</v>
          </cell>
        </row>
        <row r="113">
          <cell r="N113" t="str">
            <v>NM</v>
          </cell>
        </row>
        <row r="114">
          <cell r="N114" t="str">
            <v>NM</v>
          </cell>
        </row>
        <row r="115">
          <cell r="N115" t="str">
            <v>NM</v>
          </cell>
        </row>
        <row r="116">
          <cell r="N116" t="str">
            <v>NM</v>
          </cell>
        </row>
        <row r="117">
          <cell r="N117" t="str">
            <v>NM</v>
          </cell>
        </row>
        <row r="118">
          <cell r="N118" t="str">
            <v>ND</v>
          </cell>
        </row>
        <row r="119">
          <cell r="N119" t="str">
            <v>ND</v>
          </cell>
        </row>
        <row r="120">
          <cell r="N120" t="str">
            <v>ND</v>
          </cell>
        </row>
        <row r="121">
          <cell r="N121" t="str">
            <v>ND</v>
          </cell>
        </row>
        <row r="122">
          <cell r="N122" t="str">
            <v>ND</v>
          </cell>
        </row>
        <row r="123">
          <cell r="N123" t="str">
            <v>ND</v>
          </cell>
        </row>
        <row r="124">
          <cell r="N124" t="str">
            <v>ND</v>
          </cell>
        </row>
        <row r="125">
          <cell r="N125" t="str">
            <v>ND</v>
          </cell>
        </row>
        <row r="126">
          <cell r="N126" t="str">
            <v>ND</v>
          </cell>
        </row>
        <row r="127">
          <cell r="N127" t="str">
            <v>ND</v>
          </cell>
        </row>
        <row r="128">
          <cell r="N128" t="str">
            <v>ND</v>
          </cell>
        </row>
        <row r="129">
          <cell r="N129" t="str">
            <v>ND</v>
          </cell>
        </row>
        <row r="130">
          <cell r="N130" t="str">
            <v>ND</v>
          </cell>
        </row>
        <row r="131">
          <cell r="N131" t="str">
            <v>ND</v>
          </cell>
        </row>
        <row r="132">
          <cell r="N132" t="str">
            <v>NM</v>
          </cell>
        </row>
        <row r="133">
          <cell r="N133" t="str">
            <v>NM</v>
          </cell>
        </row>
        <row r="134">
          <cell r="N134" t="str">
            <v>NM</v>
          </cell>
        </row>
        <row r="135">
          <cell r="N135" t="str">
            <v>NM</v>
          </cell>
        </row>
        <row r="136">
          <cell r="N136" t="str">
            <v>ND</v>
          </cell>
        </row>
        <row r="137">
          <cell r="N137" t="str">
            <v>ND</v>
          </cell>
        </row>
        <row r="138">
          <cell r="N138" t="str">
            <v>ND</v>
          </cell>
        </row>
        <row r="139">
          <cell r="N139" t="str">
            <v>ND</v>
          </cell>
        </row>
        <row r="140">
          <cell r="N140" t="str">
            <v>ND</v>
          </cell>
        </row>
        <row r="141">
          <cell r="N141" t="str">
            <v>ND</v>
          </cell>
        </row>
        <row r="142">
          <cell r="N142" t="str">
            <v>ND</v>
          </cell>
        </row>
        <row r="143">
          <cell r="N143" t="str">
            <v>Non classificato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10">
          <cell r="Z10">
            <v>12</v>
          </cell>
        </row>
        <row r="11">
          <cell r="Z11">
            <v>0</v>
          </cell>
        </row>
        <row r="14">
          <cell r="Z14">
            <v>32</v>
          </cell>
        </row>
        <row r="15">
          <cell r="Z15">
            <v>0</v>
          </cell>
        </row>
        <row r="18">
          <cell r="Z18">
            <v>11</v>
          </cell>
        </row>
        <row r="19">
          <cell r="Z19">
            <v>0</v>
          </cell>
        </row>
        <row r="22">
          <cell r="Z22">
            <v>57</v>
          </cell>
        </row>
        <row r="23">
          <cell r="Z23">
            <v>0</v>
          </cell>
        </row>
        <row r="26">
          <cell r="Z26">
            <v>577</v>
          </cell>
        </row>
        <row r="27">
          <cell r="Z27">
            <v>0</v>
          </cell>
        </row>
        <row r="31">
          <cell r="Z31">
            <v>0</v>
          </cell>
        </row>
        <row r="32">
          <cell r="Z32">
            <v>0</v>
          </cell>
        </row>
        <row r="35">
          <cell r="Z35">
            <v>1</v>
          </cell>
        </row>
        <row r="36">
          <cell r="Z36">
            <v>0</v>
          </cell>
        </row>
        <row r="39">
          <cell r="Z39">
            <v>0</v>
          </cell>
        </row>
        <row r="40">
          <cell r="Z40">
            <v>0</v>
          </cell>
        </row>
        <row r="43">
          <cell r="Z43">
            <v>15</v>
          </cell>
        </row>
        <row r="44">
          <cell r="Z44">
            <v>0</v>
          </cell>
        </row>
        <row r="47">
          <cell r="Z47">
            <v>76</v>
          </cell>
        </row>
        <row r="48">
          <cell r="Z48">
            <v>0</v>
          </cell>
        </row>
        <row r="52">
          <cell r="Z52">
            <v>1</v>
          </cell>
        </row>
        <row r="53">
          <cell r="Z53">
            <v>0</v>
          </cell>
        </row>
        <row r="56">
          <cell r="Z56">
            <v>10</v>
          </cell>
        </row>
        <row r="57">
          <cell r="Z57">
            <v>0</v>
          </cell>
        </row>
        <row r="60">
          <cell r="Z60">
            <v>0</v>
          </cell>
        </row>
        <row r="61">
          <cell r="Z61">
            <v>0</v>
          </cell>
        </row>
        <row r="64">
          <cell r="Z64">
            <v>5</v>
          </cell>
        </row>
        <row r="65">
          <cell r="Z65">
            <v>0</v>
          </cell>
        </row>
        <row r="68">
          <cell r="Z68">
            <v>4</v>
          </cell>
        </row>
        <row r="69">
          <cell r="Z69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7">
          <cell r="L7" t="str">
            <v>Non classificato</v>
          </cell>
        </row>
        <row r="8">
          <cell r="L8" t="str">
            <v>Non classificato</v>
          </cell>
        </row>
        <row r="9">
          <cell r="L9" t="str">
            <v>Non classificato</v>
          </cell>
        </row>
        <row r="10">
          <cell r="L10" t="str">
            <v>Non classificato</v>
          </cell>
        </row>
        <row r="11">
          <cell r="L11" t="str">
            <v>ME</v>
          </cell>
        </row>
        <row r="12">
          <cell r="L12" t="str">
            <v>ME</v>
          </cell>
        </row>
        <row r="13">
          <cell r="L13" t="str">
            <v>ME</v>
          </cell>
        </row>
        <row r="14">
          <cell r="L14" t="str">
            <v>ME</v>
          </cell>
        </row>
        <row r="15">
          <cell r="L15" t="str">
            <v>ME</v>
          </cell>
        </row>
        <row r="16">
          <cell r="L16" t="str">
            <v>ME</v>
          </cell>
        </row>
        <row r="17">
          <cell r="L17" t="str">
            <v>ME</v>
          </cell>
        </row>
        <row r="18">
          <cell r="L18" t="str">
            <v>ME</v>
          </cell>
        </row>
        <row r="19">
          <cell r="L19" t="str">
            <v>ME</v>
          </cell>
        </row>
        <row r="20">
          <cell r="L20" t="str">
            <v>ME</v>
          </cell>
        </row>
        <row r="21">
          <cell r="L21" t="str">
            <v>ME</v>
          </cell>
        </row>
        <row r="22">
          <cell r="L22" t="str">
            <v>ME</v>
          </cell>
        </row>
        <row r="23">
          <cell r="L23" t="str">
            <v>ME</v>
          </cell>
        </row>
        <row r="24">
          <cell r="L24" t="str">
            <v>ME</v>
          </cell>
        </row>
        <row r="25">
          <cell r="L25" t="str">
            <v>ME</v>
          </cell>
        </row>
        <row r="26">
          <cell r="L26" t="str">
            <v>ME</v>
          </cell>
        </row>
        <row r="27">
          <cell r="L27" t="str">
            <v>ME</v>
          </cell>
        </row>
        <row r="28">
          <cell r="L28" t="str">
            <v>ME</v>
          </cell>
        </row>
        <row r="29">
          <cell r="L29" t="str">
            <v>ME</v>
          </cell>
        </row>
        <row r="30">
          <cell r="L30" t="str">
            <v>ME</v>
          </cell>
        </row>
        <row r="31">
          <cell r="L31" t="str">
            <v>ME</v>
          </cell>
        </row>
        <row r="32">
          <cell r="L32" t="str">
            <v>NM</v>
          </cell>
        </row>
        <row r="33">
          <cell r="L33" t="str">
            <v>NM</v>
          </cell>
        </row>
        <row r="34">
          <cell r="L34" t="str">
            <v>NM</v>
          </cell>
        </row>
        <row r="35">
          <cell r="L35" t="str">
            <v>NM</v>
          </cell>
        </row>
        <row r="36">
          <cell r="L36" t="str">
            <v>NM</v>
          </cell>
        </row>
        <row r="37">
          <cell r="L37" t="str">
            <v>NM</v>
          </cell>
        </row>
        <row r="38">
          <cell r="L38" t="str">
            <v>NM</v>
          </cell>
        </row>
        <row r="39">
          <cell r="L39" t="str">
            <v>NM</v>
          </cell>
        </row>
        <row r="40">
          <cell r="L40" t="str">
            <v>NM</v>
          </cell>
        </row>
        <row r="41">
          <cell r="L41" t="str">
            <v>NM</v>
          </cell>
        </row>
        <row r="42">
          <cell r="L42" t="str">
            <v>NM</v>
          </cell>
        </row>
        <row r="43">
          <cell r="L43" t="str">
            <v>NM</v>
          </cell>
        </row>
        <row r="44">
          <cell r="L44" t="str">
            <v>NM</v>
          </cell>
        </row>
        <row r="45">
          <cell r="L45" t="str">
            <v>NM</v>
          </cell>
        </row>
        <row r="46">
          <cell r="L46" t="str">
            <v>NM</v>
          </cell>
        </row>
        <row r="47">
          <cell r="L47" t="str">
            <v>NM</v>
          </cell>
        </row>
        <row r="48">
          <cell r="L48" t="str">
            <v>NM</v>
          </cell>
        </row>
        <row r="49">
          <cell r="L49" t="str">
            <v>NM</v>
          </cell>
        </row>
        <row r="50">
          <cell r="L50" t="str">
            <v>NM</v>
          </cell>
        </row>
        <row r="51">
          <cell r="L51" t="str">
            <v>NM</v>
          </cell>
        </row>
        <row r="52">
          <cell r="L52" t="str">
            <v>NM</v>
          </cell>
        </row>
        <row r="53">
          <cell r="L53" t="str">
            <v>NM</v>
          </cell>
        </row>
        <row r="54">
          <cell r="L54" t="str">
            <v>NM</v>
          </cell>
        </row>
        <row r="55">
          <cell r="L55" t="str">
            <v>NM</v>
          </cell>
        </row>
        <row r="56">
          <cell r="L56" t="str">
            <v>NM</v>
          </cell>
        </row>
        <row r="57">
          <cell r="L57" t="str">
            <v>NM</v>
          </cell>
        </row>
        <row r="58">
          <cell r="L58" t="str">
            <v>NM</v>
          </cell>
        </row>
        <row r="59">
          <cell r="L59" t="str">
            <v>NM</v>
          </cell>
        </row>
        <row r="60">
          <cell r="L60" t="str">
            <v>NM</v>
          </cell>
        </row>
        <row r="61">
          <cell r="L61" t="str">
            <v>NM</v>
          </cell>
        </row>
        <row r="62">
          <cell r="L62" t="str">
            <v>NM</v>
          </cell>
        </row>
        <row r="63">
          <cell r="L63" t="str">
            <v>NM</v>
          </cell>
        </row>
        <row r="64">
          <cell r="L64" t="str">
            <v>NM</v>
          </cell>
        </row>
        <row r="65">
          <cell r="L65" t="str">
            <v>NM</v>
          </cell>
        </row>
        <row r="66">
          <cell r="L66" t="str">
            <v>NM</v>
          </cell>
        </row>
        <row r="67">
          <cell r="L67" t="str">
            <v>NM</v>
          </cell>
        </row>
        <row r="68">
          <cell r="L68" t="str">
            <v>NM</v>
          </cell>
        </row>
        <row r="69">
          <cell r="L69" t="str">
            <v>ND</v>
          </cell>
        </row>
        <row r="70">
          <cell r="L70" t="str">
            <v>ND</v>
          </cell>
        </row>
        <row r="71">
          <cell r="L71" t="str">
            <v>ND</v>
          </cell>
        </row>
        <row r="72">
          <cell r="L72" t="str">
            <v>ND</v>
          </cell>
        </row>
        <row r="73">
          <cell r="L73" t="str">
            <v>ND</v>
          </cell>
        </row>
        <row r="74">
          <cell r="L74" t="str">
            <v>ND</v>
          </cell>
        </row>
        <row r="75">
          <cell r="L75" t="str">
            <v>ND</v>
          </cell>
        </row>
        <row r="76">
          <cell r="L76" t="str">
            <v>ND</v>
          </cell>
        </row>
        <row r="77">
          <cell r="L77" t="str">
            <v>ND</v>
          </cell>
        </row>
        <row r="78">
          <cell r="L78" t="str">
            <v>ND</v>
          </cell>
        </row>
        <row r="79">
          <cell r="L79" t="str">
            <v>ND</v>
          </cell>
        </row>
        <row r="80">
          <cell r="L80" t="str">
            <v>ND</v>
          </cell>
        </row>
        <row r="81">
          <cell r="L81" t="str">
            <v>ND</v>
          </cell>
        </row>
        <row r="82">
          <cell r="L82" t="str">
            <v>ND</v>
          </cell>
        </row>
        <row r="83">
          <cell r="L83" t="str">
            <v>ND</v>
          </cell>
        </row>
        <row r="84">
          <cell r="L84" t="str">
            <v>ND</v>
          </cell>
        </row>
        <row r="85">
          <cell r="L85" t="str">
            <v>ND</v>
          </cell>
        </row>
        <row r="86">
          <cell r="L86" t="str">
            <v>NM</v>
          </cell>
        </row>
        <row r="87">
          <cell r="L87" t="str">
            <v>NM</v>
          </cell>
        </row>
        <row r="88">
          <cell r="L88" t="str">
            <v>NM</v>
          </cell>
        </row>
        <row r="89">
          <cell r="L89" t="str">
            <v>NM</v>
          </cell>
        </row>
        <row r="90">
          <cell r="L90" t="str">
            <v>NM</v>
          </cell>
        </row>
        <row r="91">
          <cell r="L91" t="str">
            <v>NM</v>
          </cell>
        </row>
        <row r="92">
          <cell r="L92" t="str">
            <v>NM</v>
          </cell>
        </row>
        <row r="93">
          <cell r="L93" t="str">
            <v>NM</v>
          </cell>
        </row>
        <row r="94">
          <cell r="L94" t="str">
            <v>NM</v>
          </cell>
        </row>
        <row r="95">
          <cell r="L95" t="str">
            <v>NM</v>
          </cell>
        </row>
        <row r="96">
          <cell r="L96" t="str">
            <v>NM</v>
          </cell>
        </row>
        <row r="97">
          <cell r="L97" t="str">
            <v>NM</v>
          </cell>
        </row>
        <row r="98">
          <cell r="L98" t="str">
            <v>NM</v>
          </cell>
        </row>
        <row r="99">
          <cell r="L99" t="str">
            <v>NM</v>
          </cell>
        </row>
        <row r="100">
          <cell r="L100" t="str">
            <v>NM</v>
          </cell>
        </row>
        <row r="101">
          <cell r="L101" t="str">
            <v>NM</v>
          </cell>
        </row>
        <row r="102">
          <cell r="L102" t="str">
            <v>ND</v>
          </cell>
        </row>
        <row r="103">
          <cell r="L103" t="str">
            <v>ND</v>
          </cell>
        </row>
        <row r="104">
          <cell r="L104" t="str">
            <v>ND</v>
          </cell>
        </row>
        <row r="105">
          <cell r="L105" t="str">
            <v>ND</v>
          </cell>
        </row>
        <row r="106">
          <cell r="L106" t="str">
            <v>NM</v>
          </cell>
        </row>
        <row r="107">
          <cell r="L107" t="str">
            <v>NM</v>
          </cell>
        </row>
        <row r="108">
          <cell r="L108" t="str">
            <v>NM</v>
          </cell>
        </row>
        <row r="109">
          <cell r="L109" t="str">
            <v>NM</v>
          </cell>
        </row>
        <row r="110">
          <cell r="L110" t="str">
            <v>NM</v>
          </cell>
        </row>
        <row r="111">
          <cell r="L111" t="str">
            <v>NM</v>
          </cell>
        </row>
        <row r="112">
          <cell r="L112" t="str">
            <v>NM</v>
          </cell>
        </row>
        <row r="113">
          <cell r="L113" t="str">
            <v>NM</v>
          </cell>
        </row>
        <row r="114">
          <cell r="L114" t="str">
            <v>NM</v>
          </cell>
        </row>
        <row r="115">
          <cell r="L115" t="str">
            <v>NM</v>
          </cell>
        </row>
        <row r="116">
          <cell r="L116" t="str">
            <v>NM</v>
          </cell>
        </row>
        <row r="117">
          <cell r="L117" t="str">
            <v>NM</v>
          </cell>
        </row>
        <row r="118">
          <cell r="L118" t="str">
            <v>ND</v>
          </cell>
        </row>
        <row r="119">
          <cell r="L119" t="str">
            <v>ND</v>
          </cell>
        </row>
        <row r="120">
          <cell r="L120" t="str">
            <v>ND</v>
          </cell>
        </row>
        <row r="121">
          <cell r="L121" t="str">
            <v>ND</v>
          </cell>
        </row>
        <row r="122">
          <cell r="L122" t="str">
            <v>ND</v>
          </cell>
        </row>
        <row r="123">
          <cell r="L123" t="str">
            <v>ND</v>
          </cell>
        </row>
        <row r="124">
          <cell r="L124" t="str">
            <v>ND</v>
          </cell>
        </row>
        <row r="125">
          <cell r="L125" t="str">
            <v>ND</v>
          </cell>
        </row>
        <row r="126">
          <cell r="L126" t="str">
            <v>ND</v>
          </cell>
        </row>
        <row r="127">
          <cell r="L127" t="str">
            <v>ND</v>
          </cell>
        </row>
        <row r="128">
          <cell r="L128" t="str">
            <v>ND</v>
          </cell>
        </row>
        <row r="129">
          <cell r="L129" t="str">
            <v>ND</v>
          </cell>
        </row>
        <row r="130">
          <cell r="L130" t="str">
            <v>ND</v>
          </cell>
        </row>
        <row r="131">
          <cell r="L131" t="str">
            <v>ND</v>
          </cell>
        </row>
        <row r="132">
          <cell r="L132" t="str">
            <v>NM</v>
          </cell>
        </row>
        <row r="133">
          <cell r="L133" t="str">
            <v>NM</v>
          </cell>
        </row>
        <row r="134">
          <cell r="L134" t="str">
            <v>NM</v>
          </cell>
        </row>
        <row r="135">
          <cell r="L135" t="str">
            <v>NM</v>
          </cell>
        </row>
        <row r="136">
          <cell r="L136" t="str">
            <v>ND</v>
          </cell>
        </row>
        <row r="137">
          <cell r="L137" t="str">
            <v>ND</v>
          </cell>
        </row>
        <row r="138">
          <cell r="L138" t="str">
            <v>ND</v>
          </cell>
        </row>
        <row r="139">
          <cell r="L139" t="str">
            <v>ND</v>
          </cell>
        </row>
        <row r="140">
          <cell r="L140" t="str">
            <v>ND</v>
          </cell>
        </row>
        <row r="141">
          <cell r="L141" t="str">
            <v>ND</v>
          </cell>
        </row>
        <row r="142">
          <cell r="L142" t="str">
            <v>ND</v>
          </cell>
        </row>
        <row r="143">
          <cell r="L143" t="str">
            <v>Non classificato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/>
      <sheetData sheetId="62" refreshError="1"/>
      <sheetData sheetId="63"/>
      <sheetData sheetId="64" refreshError="1"/>
      <sheetData sheetId="65"/>
      <sheetData sheetId="66" refreshError="1"/>
      <sheetData sheetId="67" refreshError="1"/>
      <sheetData sheetId="68"/>
      <sheetData sheetId="69" refreshError="1"/>
      <sheetData sheetId="70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>
        <row r="2">
          <cell r="A2" t="str">
            <v>ABBADIA CERRETO</v>
          </cell>
        </row>
        <row r="3">
          <cell r="A3" t="str">
            <v>ABBADIA LARIANA</v>
          </cell>
        </row>
        <row r="4">
          <cell r="A4" t="str">
            <v>ABBIATEGRASSO</v>
          </cell>
        </row>
        <row r="5">
          <cell r="A5" t="str">
            <v>ACQUAFREDDA</v>
          </cell>
        </row>
        <row r="6">
          <cell r="A6" t="str">
            <v>ACQUANEGRA CREMONESE</v>
          </cell>
        </row>
        <row r="7">
          <cell r="A7" t="str">
            <v>ACQUANEGRA SUL CHIESE</v>
          </cell>
        </row>
        <row r="8">
          <cell r="A8" t="str">
            <v>ADRARA SAN MARTINO</v>
          </cell>
        </row>
        <row r="9">
          <cell r="A9" t="str">
            <v>ADRARA SAN ROCCO</v>
          </cell>
        </row>
        <row r="10">
          <cell r="A10" t="str">
            <v>ADRO</v>
          </cell>
        </row>
        <row r="11">
          <cell r="A11" t="str">
            <v>AGNADELLO</v>
          </cell>
        </row>
        <row r="12">
          <cell r="A12" t="str">
            <v>AGNOSINE</v>
          </cell>
        </row>
        <row r="13">
          <cell r="A13" t="str">
            <v>AGRA</v>
          </cell>
        </row>
        <row r="14">
          <cell r="A14" t="str">
            <v>AGRATE BRIANZA</v>
          </cell>
        </row>
        <row r="15">
          <cell r="A15" t="str">
            <v>AICURZIO</v>
          </cell>
        </row>
        <row r="16">
          <cell r="A16" t="str">
            <v>AIRUNO</v>
          </cell>
        </row>
        <row r="17">
          <cell r="A17" t="str">
            <v>ALAGNA</v>
          </cell>
        </row>
        <row r="18">
          <cell r="A18" t="str">
            <v>ALBAIRATE</v>
          </cell>
        </row>
        <row r="19">
          <cell r="A19" t="str">
            <v>ALBANO SANT'ALESSANDRO</v>
          </cell>
        </row>
        <row r="20">
          <cell r="A20" t="str">
            <v>ALBAREDO ARNABOLDI</v>
          </cell>
        </row>
        <row r="21">
          <cell r="A21" t="str">
            <v>ALBAREDO PER SAN MARCO</v>
          </cell>
        </row>
        <row r="22">
          <cell r="A22" t="str">
            <v>ALBAVILLA</v>
          </cell>
        </row>
        <row r="23">
          <cell r="A23" t="str">
            <v>ALBESE CON CASSANO</v>
          </cell>
        </row>
        <row r="24">
          <cell r="A24" t="str">
            <v>ALBIATE</v>
          </cell>
        </row>
        <row r="25">
          <cell r="A25" t="str">
            <v>ALBINO</v>
          </cell>
        </row>
        <row r="26">
          <cell r="A26" t="str">
            <v>ALBIOLO</v>
          </cell>
        </row>
        <row r="27">
          <cell r="A27" t="str">
            <v>ALBIZZATE</v>
          </cell>
        </row>
        <row r="28">
          <cell r="A28" t="str">
            <v>ALBONESE</v>
          </cell>
        </row>
        <row r="29">
          <cell r="A29" t="str">
            <v>ALBOSAGGIA</v>
          </cell>
        </row>
        <row r="30">
          <cell r="A30" t="str">
            <v>ALBUZZANO</v>
          </cell>
        </row>
        <row r="31">
          <cell r="A31" t="str">
            <v>ALFIANELLO</v>
          </cell>
        </row>
        <row r="32">
          <cell r="A32" t="str">
            <v>ALGUA</v>
          </cell>
        </row>
        <row r="33">
          <cell r="A33" t="str">
            <v>ALME'</v>
          </cell>
        </row>
        <row r="34">
          <cell r="A34" t="str">
            <v>ALMENNO SAN BARTOLOMEO</v>
          </cell>
        </row>
        <row r="35">
          <cell r="A35" t="str">
            <v>ALMENNO SAN SALVATORE</v>
          </cell>
        </row>
        <row r="36">
          <cell r="A36" t="str">
            <v>ALSERIO</v>
          </cell>
        </row>
        <row r="37">
          <cell r="A37" t="str">
            <v>ALZANO LOMBARDO</v>
          </cell>
        </row>
        <row r="38">
          <cell r="A38" t="str">
            <v>ALZATE BRIANZA</v>
          </cell>
        </row>
        <row r="39">
          <cell r="A39" t="str">
            <v>AMBIVERE</v>
          </cell>
        </row>
        <row r="40">
          <cell r="A40" t="str">
            <v>ANDALO VALTELLINO</v>
          </cell>
        </row>
        <row r="41">
          <cell r="A41" t="str">
            <v>ANFO</v>
          </cell>
        </row>
        <row r="42">
          <cell r="A42" t="str">
            <v>ANGERA</v>
          </cell>
        </row>
        <row r="43">
          <cell r="A43" t="str">
            <v>ANGOLO TERME</v>
          </cell>
        </row>
        <row r="44">
          <cell r="A44" t="str">
            <v>ANNICCO</v>
          </cell>
        </row>
        <row r="45">
          <cell r="A45" t="str">
            <v>ANNONE DI BRIANZA</v>
          </cell>
        </row>
        <row r="46">
          <cell r="A46" t="str">
            <v>ANTEGNATE</v>
          </cell>
        </row>
        <row r="47">
          <cell r="A47" t="str">
            <v>ANZANO DEL PARCO</v>
          </cell>
        </row>
        <row r="48">
          <cell r="A48" t="str">
            <v>APPIANO GENTILE</v>
          </cell>
        </row>
        <row r="49">
          <cell r="A49" t="str">
            <v>APRICA</v>
          </cell>
        </row>
        <row r="50">
          <cell r="A50" t="str">
            <v>ARCENE</v>
          </cell>
        </row>
        <row r="51">
          <cell r="A51" t="str">
            <v>ARCISATE</v>
          </cell>
        </row>
        <row r="52">
          <cell r="A52" t="str">
            <v>ARCONATE</v>
          </cell>
        </row>
        <row r="53">
          <cell r="A53" t="str">
            <v>ARCORE</v>
          </cell>
        </row>
        <row r="54">
          <cell r="A54" t="str">
            <v>ARDENNO</v>
          </cell>
        </row>
        <row r="55">
          <cell r="A55" t="str">
            <v>ARDESIO</v>
          </cell>
        </row>
        <row r="56">
          <cell r="A56" t="str">
            <v>ARENA PO</v>
          </cell>
        </row>
        <row r="57">
          <cell r="A57" t="str">
            <v>ARESE</v>
          </cell>
        </row>
        <row r="58">
          <cell r="A58" t="str">
            <v>ARGEGNO</v>
          </cell>
        </row>
        <row r="59">
          <cell r="A59" t="str">
            <v>ARLUNO</v>
          </cell>
        </row>
        <row r="60">
          <cell r="A60" t="str">
            <v>AROSIO</v>
          </cell>
        </row>
        <row r="61">
          <cell r="A61" t="str">
            <v>ARSAGO SEPRIO</v>
          </cell>
        </row>
        <row r="62">
          <cell r="A62" t="str">
            <v>ARTOGNE</v>
          </cell>
        </row>
        <row r="63">
          <cell r="A63" t="str">
            <v>ARZAGO D'ADDA</v>
          </cell>
        </row>
        <row r="64">
          <cell r="A64" t="str">
            <v>ASOLA</v>
          </cell>
        </row>
        <row r="65">
          <cell r="A65" t="str">
            <v>ASSAGO</v>
          </cell>
        </row>
        <row r="66">
          <cell r="A66" t="str">
            <v>ASSO</v>
          </cell>
        </row>
        <row r="67">
          <cell r="A67" t="str">
            <v>AVERARA</v>
          </cell>
        </row>
        <row r="68">
          <cell r="A68" t="str">
            <v>AVIATICO</v>
          </cell>
        </row>
        <row r="69">
          <cell r="A69" t="str">
            <v>AVIGNO</v>
          </cell>
        </row>
        <row r="70">
          <cell r="A70" t="str">
            <v>AZZANELLO</v>
          </cell>
        </row>
        <row r="71">
          <cell r="A71" t="str">
            <v>AZZANO MELLA</v>
          </cell>
        </row>
        <row r="72">
          <cell r="A72" t="str">
            <v>AZZANO SAN PAOLO</v>
          </cell>
        </row>
        <row r="73">
          <cell r="A73" t="str">
            <v>AZZATE</v>
          </cell>
        </row>
        <row r="74">
          <cell r="A74" t="str">
            <v>AZZIO</v>
          </cell>
        </row>
        <row r="75">
          <cell r="A75" t="str">
            <v>AZZONE</v>
          </cell>
        </row>
        <row r="76">
          <cell r="A76" t="str">
            <v>BADIA PAVESE</v>
          </cell>
        </row>
        <row r="77">
          <cell r="A77" t="str">
            <v>BAGNARIA</v>
          </cell>
        </row>
        <row r="78">
          <cell r="A78" t="str">
            <v>BAGNATICA</v>
          </cell>
        </row>
        <row r="79">
          <cell r="A79" t="str">
            <v>BAGNOLO CREMASCO</v>
          </cell>
        </row>
        <row r="80">
          <cell r="A80" t="str">
            <v>BAGNOLO MELLA</v>
          </cell>
        </row>
        <row r="81">
          <cell r="A81" t="str">
            <v>BAGNOLO SAN VITO</v>
          </cell>
        </row>
        <row r="82">
          <cell r="A82" t="str">
            <v>BAGOLINO</v>
          </cell>
        </row>
        <row r="83">
          <cell r="A83" t="str">
            <v>BALLABIO</v>
          </cell>
        </row>
        <row r="84">
          <cell r="A84" t="str">
            <v>BARANZATE</v>
          </cell>
        </row>
        <row r="85">
          <cell r="A85" t="str">
            <v>BARANZATE</v>
          </cell>
        </row>
        <row r="86">
          <cell r="A86" t="str">
            <v>BARASSO</v>
          </cell>
        </row>
        <row r="87">
          <cell r="A87" t="str">
            <v>BARBARIGA</v>
          </cell>
        </row>
        <row r="88">
          <cell r="A88" t="str">
            <v>BARBATA</v>
          </cell>
        </row>
        <row r="89">
          <cell r="A89" t="str">
            <v>BARBIANELLO</v>
          </cell>
        </row>
        <row r="90">
          <cell r="A90" t="str">
            <v>BARDELLO</v>
          </cell>
        </row>
        <row r="91">
          <cell r="A91" t="str">
            <v>BAREGGIO</v>
          </cell>
        </row>
        <row r="92">
          <cell r="A92" t="str">
            <v>BARGHE</v>
          </cell>
        </row>
        <row r="93">
          <cell r="A93" t="str">
            <v>BARIANO</v>
          </cell>
        </row>
        <row r="94">
          <cell r="A94" t="str">
            <v>BARLASSINA</v>
          </cell>
        </row>
        <row r="95">
          <cell r="A95" t="str">
            <v>BARNI</v>
          </cell>
        </row>
        <row r="96">
          <cell r="A96" t="str">
            <v>BARZAGO</v>
          </cell>
        </row>
        <row r="97">
          <cell r="A97" t="str">
            <v>BARZANA</v>
          </cell>
        </row>
        <row r="98">
          <cell r="A98" t="str">
            <v>BARZANO'</v>
          </cell>
        </row>
        <row r="99">
          <cell r="A99" t="str">
            <v>BARZIO</v>
          </cell>
        </row>
        <row r="100">
          <cell r="A100" t="str">
            <v>BASCAPE'</v>
          </cell>
        </row>
        <row r="101">
          <cell r="A101" t="str">
            <v>BASIANO</v>
          </cell>
        </row>
        <row r="102">
          <cell r="A102" t="str">
            <v>BASIGLIO</v>
          </cell>
        </row>
        <row r="103">
          <cell r="A103" t="str">
            <v>BASSANO BRESCIANO</v>
          </cell>
        </row>
        <row r="104">
          <cell r="A104" t="str">
            <v>BASTIDA DE'DOSSI</v>
          </cell>
        </row>
        <row r="105">
          <cell r="A105" t="str">
            <v>BASTIDA PANCARANA</v>
          </cell>
        </row>
        <row r="106">
          <cell r="A106" t="str">
            <v>BATTUDA</v>
          </cell>
        </row>
        <row r="107">
          <cell r="A107" t="str">
            <v>BEDERO VALCUVIA</v>
          </cell>
        </row>
        <row r="108">
          <cell r="A108" t="str">
            <v>BEDIZZOLE</v>
          </cell>
        </row>
        <row r="109">
          <cell r="A109" t="str">
            <v>BEDULITA</v>
          </cell>
        </row>
        <row r="110">
          <cell r="A110" t="str">
            <v>BELGIOIOSO</v>
          </cell>
        </row>
        <row r="111">
          <cell r="A111" t="str">
            <v>BELLAGIO</v>
          </cell>
        </row>
        <row r="112">
          <cell r="A112" t="str">
            <v>BELLANO</v>
          </cell>
        </row>
        <row r="113">
          <cell r="A113" t="str">
            <v>BELLINZAGO LOMBARDO</v>
          </cell>
        </row>
        <row r="114">
          <cell r="A114" t="str">
            <v>BELLUSCO</v>
          </cell>
        </row>
        <row r="115">
          <cell r="A115" t="str">
            <v>BEMA</v>
          </cell>
        </row>
        <row r="116">
          <cell r="A116" t="str">
            <v>BENE LARIO</v>
          </cell>
        </row>
        <row r="117">
          <cell r="A117" t="str">
            <v>BERBENNO</v>
          </cell>
        </row>
        <row r="118">
          <cell r="A118" t="str">
            <v>BERBENNO DI VALTELLINA</v>
          </cell>
        </row>
        <row r="119">
          <cell r="A119" t="str">
            <v>BEREGAZZO CON FIGLIARO</v>
          </cell>
        </row>
        <row r="120">
          <cell r="A120" t="str">
            <v>BEREGUARDO</v>
          </cell>
        </row>
        <row r="121">
          <cell r="A121" t="str">
            <v>BERGAMO</v>
          </cell>
        </row>
        <row r="122">
          <cell r="A122" t="str">
            <v>BERLINGO</v>
          </cell>
        </row>
        <row r="123">
          <cell r="A123" t="str">
            <v>BERNAREGGIO</v>
          </cell>
        </row>
        <row r="124">
          <cell r="A124" t="str">
            <v>BERNATE TICINO</v>
          </cell>
        </row>
        <row r="125">
          <cell r="A125" t="str">
            <v>BERTONICO</v>
          </cell>
        </row>
        <row r="126">
          <cell r="A126" t="str">
            <v>BERZO DEMO</v>
          </cell>
        </row>
        <row r="127">
          <cell r="A127" t="str">
            <v>BERZO INFERIORE</v>
          </cell>
        </row>
        <row r="128">
          <cell r="A128" t="str">
            <v>BERZO SAN FERMO</v>
          </cell>
        </row>
        <row r="129">
          <cell r="A129" t="str">
            <v>BESANA IN BRIANZA</v>
          </cell>
        </row>
        <row r="130">
          <cell r="A130" t="str">
            <v>BESANO</v>
          </cell>
        </row>
        <row r="131">
          <cell r="A131" t="str">
            <v>BESATE</v>
          </cell>
        </row>
        <row r="132">
          <cell r="A132" t="str">
            <v>BESNATE</v>
          </cell>
        </row>
        <row r="133">
          <cell r="A133" t="str">
            <v>BESOZZO</v>
          </cell>
        </row>
        <row r="134">
          <cell r="A134" t="str">
            <v>BIANDRONNO</v>
          </cell>
        </row>
        <row r="135">
          <cell r="A135" t="str">
            <v>BIANZANO</v>
          </cell>
        </row>
        <row r="136">
          <cell r="A136" t="str">
            <v>BIANZONE</v>
          </cell>
        </row>
        <row r="137">
          <cell r="A137" t="str">
            <v>BIASSONO</v>
          </cell>
        </row>
        <row r="138">
          <cell r="A138" t="str">
            <v>BIENNO</v>
          </cell>
        </row>
        <row r="139">
          <cell r="A139" t="str">
            <v>BIGARELLO</v>
          </cell>
        </row>
        <row r="140">
          <cell r="A140" t="str">
            <v>BINAGO</v>
          </cell>
        </row>
        <row r="141">
          <cell r="A141" t="str">
            <v>BINASCO</v>
          </cell>
        </row>
        <row r="142">
          <cell r="A142" t="str">
            <v>BIONE</v>
          </cell>
        </row>
        <row r="143">
          <cell r="A143" t="str">
            <v>BISUSCHIO</v>
          </cell>
        </row>
        <row r="144">
          <cell r="A144" t="str">
            <v>BIZZARONE</v>
          </cell>
        </row>
        <row r="145">
          <cell r="A145" t="str">
            <v>BLELLO</v>
          </cell>
        </row>
        <row r="146">
          <cell r="A146" t="str">
            <v>BLESSAGNO</v>
          </cell>
        </row>
        <row r="147">
          <cell r="A147" t="str">
            <v>BLEVIO</v>
          </cell>
        </row>
        <row r="148">
          <cell r="A148" t="str">
            <v>BODIO LOMNAGO</v>
          </cell>
        </row>
        <row r="149">
          <cell r="A149" t="str">
            <v>BOFFALORA D'ADDA</v>
          </cell>
        </row>
        <row r="150">
          <cell r="A150" t="str">
            <v>BOFFALORA SOPRA TICINO</v>
          </cell>
        </row>
        <row r="151">
          <cell r="A151" t="str">
            <v>BOLGARE</v>
          </cell>
        </row>
        <row r="152">
          <cell r="A152" t="str">
            <v>BOLLATE</v>
          </cell>
        </row>
        <row r="153">
          <cell r="A153" t="str">
            <v>BOLTIERE</v>
          </cell>
        </row>
        <row r="154">
          <cell r="A154" t="str">
            <v>BONATE SOPRA</v>
          </cell>
        </row>
        <row r="155">
          <cell r="A155" t="str">
            <v>BONATE SOTTO</v>
          </cell>
        </row>
        <row r="156">
          <cell r="A156" t="str">
            <v>BONEMERSE</v>
          </cell>
        </row>
        <row r="157">
          <cell r="A157" t="str">
            <v>BORDOLANO</v>
          </cell>
        </row>
        <row r="158">
          <cell r="A158" t="str">
            <v>BORGARELLO</v>
          </cell>
        </row>
        <row r="159">
          <cell r="A159" t="str">
            <v>BORGHETTO LODIGIANO</v>
          </cell>
        </row>
        <row r="160">
          <cell r="A160" t="str">
            <v>BORGO DI TERZO</v>
          </cell>
        </row>
        <row r="161">
          <cell r="A161" t="str">
            <v>BORGO PRIOLO</v>
          </cell>
        </row>
        <row r="162">
          <cell r="A162" t="str">
            <v>BORGO SAN GIACOMO</v>
          </cell>
        </row>
        <row r="163">
          <cell r="A163" t="str">
            <v>BORGO SAN GIOVANNI</v>
          </cell>
        </row>
        <row r="164">
          <cell r="A164" t="str">
            <v>BORGO SAN SIRO</v>
          </cell>
        </row>
        <row r="165">
          <cell r="A165" t="str">
            <v>BORGOFORTE</v>
          </cell>
        </row>
        <row r="166">
          <cell r="A166" t="str">
            <v>BORGOFRANCO SUL PO</v>
          </cell>
        </row>
        <row r="167">
          <cell r="A167" t="str">
            <v>BORGORATTO MORMOROLO</v>
          </cell>
        </row>
        <row r="168">
          <cell r="A168" t="str">
            <v>BORGOSATOLLO</v>
          </cell>
        </row>
        <row r="169">
          <cell r="A169" t="str">
            <v>BORMIO</v>
          </cell>
        </row>
        <row r="170">
          <cell r="A170" t="str">
            <v>BORNASCO</v>
          </cell>
        </row>
        <row r="171">
          <cell r="A171" t="str">
            <v>BORNO</v>
          </cell>
        </row>
        <row r="172">
          <cell r="A172" t="str">
            <v>BOSISIO PARINI</v>
          </cell>
        </row>
        <row r="173">
          <cell r="A173" t="str">
            <v>BOSNASCO</v>
          </cell>
        </row>
        <row r="174">
          <cell r="A174" t="str">
            <v>BOSSICO</v>
          </cell>
        </row>
        <row r="175">
          <cell r="A175" t="str">
            <v>BOTTANUCO</v>
          </cell>
        </row>
        <row r="176">
          <cell r="A176" t="str">
            <v>BOTTICINO</v>
          </cell>
        </row>
        <row r="177">
          <cell r="A177" t="str">
            <v>BOVEGNO</v>
          </cell>
        </row>
        <row r="178">
          <cell r="A178" t="str">
            <v>BOVEZZO</v>
          </cell>
        </row>
        <row r="179">
          <cell r="A179" t="str">
            <v>BOVISIO-MASCIAGO</v>
          </cell>
        </row>
        <row r="180">
          <cell r="A180" t="str">
            <v>BOZZOLO</v>
          </cell>
        </row>
        <row r="181">
          <cell r="A181" t="str">
            <v>BRACCA</v>
          </cell>
        </row>
        <row r="182">
          <cell r="A182" t="str">
            <v>BRALLO DI PREGOLA</v>
          </cell>
        </row>
        <row r="183">
          <cell r="A183" t="str">
            <v>BRANDICO</v>
          </cell>
        </row>
        <row r="184">
          <cell r="A184" t="str">
            <v>BRANZI</v>
          </cell>
        </row>
        <row r="185">
          <cell r="A185" t="str">
            <v>BRAONE</v>
          </cell>
        </row>
        <row r="186">
          <cell r="A186" t="str">
            <v>BREBBIA</v>
          </cell>
        </row>
        <row r="187">
          <cell r="A187" t="str">
            <v>BREGANO</v>
          </cell>
        </row>
        <row r="188">
          <cell r="A188" t="str">
            <v>BREGNANO</v>
          </cell>
        </row>
        <row r="189">
          <cell r="A189" t="str">
            <v>BREMBATE DI SOPRA</v>
          </cell>
        </row>
        <row r="190">
          <cell r="A190" t="str">
            <v>BREMBATE SOTTO</v>
          </cell>
        </row>
        <row r="191">
          <cell r="A191" t="str">
            <v>BREMBILLA</v>
          </cell>
        </row>
        <row r="192">
          <cell r="A192" t="str">
            <v>BREMBIO</v>
          </cell>
        </row>
        <row r="193">
          <cell r="A193" t="str">
            <v>BREME</v>
          </cell>
        </row>
        <row r="194">
          <cell r="A194" t="str">
            <v>BRENNA</v>
          </cell>
        </row>
        <row r="195">
          <cell r="A195" t="str">
            <v>BRENO</v>
          </cell>
        </row>
        <row r="196">
          <cell r="A196" t="str">
            <v>BRENTA</v>
          </cell>
        </row>
        <row r="197">
          <cell r="A197" t="str">
            <v>BRESCIA</v>
          </cell>
        </row>
        <row r="198">
          <cell r="A198" t="str">
            <v>BRESSANA</v>
          </cell>
        </row>
        <row r="199">
          <cell r="A199" t="str">
            <v>BRESSANA BOTTARONE</v>
          </cell>
        </row>
        <row r="200">
          <cell r="A200" t="str">
            <v>BRESSO</v>
          </cell>
        </row>
        <row r="201">
          <cell r="A201" t="str">
            <v>BREZZO DI BEDERO</v>
          </cell>
        </row>
        <row r="202">
          <cell r="A202" t="str">
            <v>BRIENNO</v>
          </cell>
        </row>
        <row r="203">
          <cell r="A203" t="str">
            <v>BRIGNANO GERA D'ADDA</v>
          </cell>
        </row>
        <row r="204">
          <cell r="A204" t="str">
            <v>BRINZIO</v>
          </cell>
        </row>
        <row r="205">
          <cell r="A205" t="str">
            <v>BRIONE</v>
          </cell>
        </row>
        <row r="206">
          <cell r="A206" t="str">
            <v>BRIOSCO</v>
          </cell>
        </row>
        <row r="207">
          <cell r="A207" t="str">
            <v>BRISSAGO-VALTRAVAGLIA</v>
          </cell>
        </row>
        <row r="208">
          <cell r="A208" t="str">
            <v>BRIVIO</v>
          </cell>
        </row>
        <row r="209">
          <cell r="A209" t="str">
            <v>BRONI</v>
          </cell>
        </row>
        <row r="210">
          <cell r="A210" t="str">
            <v>BRUGHERIO</v>
          </cell>
        </row>
        <row r="211">
          <cell r="A211" t="str">
            <v>BRUMANO</v>
          </cell>
        </row>
        <row r="212">
          <cell r="A212" t="str">
            <v>BRUNATE</v>
          </cell>
        </row>
        <row r="213">
          <cell r="A213" t="str">
            <v>BRUNELLO</v>
          </cell>
        </row>
        <row r="214">
          <cell r="A214" t="str">
            <v>BRUSAPORTO</v>
          </cell>
        </row>
        <row r="215">
          <cell r="A215" t="str">
            <v>BRUSIMPIANO</v>
          </cell>
        </row>
        <row r="216">
          <cell r="A216" t="str">
            <v>BUBBIANO</v>
          </cell>
        </row>
        <row r="217">
          <cell r="A217" t="str">
            <v>BUCCINASCO</v>
          </cell>
        </row>
        <row r="218">
          <cell r="A218" t="str">
            <v>BUGLIO IN MONTE</v>
          </cell>
        </row>
        <row r="219">
          <cell r="A219" t="str">
            <v>BUGUGGIATE</v>
          </cell>
        </row>
        <row r="220">
          <cell r="A220" t="str">
            <v>BULCIAGO</v>
          </cell>
        </row>
        <row r="221">
          <cell r="A221" t="str">
            <v>BULGAROGRASSO</v>
          </cell>
        </row>
        <row r="222">
          <cell r="A222" t="str">
            <v>BURAGO DI MOLGORA</v>
          </cell>
        </row>
        <row r="223">
          <cell r="A223" t="str">
            <v>BUSCATE</v>
          </cell>
        </row>
        <row r="224">
          <cell r="A224" t="str">
            <v>BUSNAGO</v>
          </cell>
        </row>
        <row r="225">
          <cell r="A225" t="str">
            <v>BUSSERO</v>
          </cell>
        </row>
        <row r="226">
          <cell r="A226" t="str">
            <v>BUSTO ARSIZIO</v>
          </cell>
        </row>
        <row r="227">
          <cell r="A227" t="str">
            <v>BUSTO GAROLFO</v>
          </cell>
        </row>
        <row r="228">
          <cell r="A228" t="str">
            <v>CA' D'ANDREA</v>
          </cell>
        </row>
        <row r="229">
          <cell r="A229" t="str">
            <v>CABIATE</v>
          </cell>
        </row>
        <row r="230">
          <cell r="A230" t="str">
            <v>CADEGLIANO-VICONAGO</v>
          </cell>
        </row>
        <row r="231">
          <cell r="A231" t="str">
            <v>CADORAGO</v>
          </cell>
        </row>
        <row r="232">
          <cell r="A232" t="str">
            <v>CADREZZATE</v>
          </cell>
        </row>
        <row r="233">
          <cell r="A233" t="str">
            <v>CAGLIO</v>
          </cell>
        </row>
        <row r="234">
          <cell r="A234" t="str">
            <v>CAGNO</v>
          </cell>
        </row>
        <row r="235">
          <cell r="A235" t="str">
            <v>CAINO</v>
          </cell>
        </row>
        <row r="236">
          <cell r="A236" t="str">
            <v>CAIOLO</v>
          </cell>
        </row>
        <row r="237">
          <cell r="A237" t="str">
            <v>CAIRATE</v>
          </cell>
        </row>
        <row r="238">
          <cell r="A238" t="str">
            <v>CALCINATE</v>
          </cell>
        </row>
        <row r="239">
          <cell r="A239" t="str">
            <v>CALCINATO</v>
          </cell>
        </row>
        <row r="240">
          <cell r="A240" t="str">
            <v>CALCIO</v>
          </cell>
        </row>
        <row r="241">
          <cell r="A241" t="str">
            <v>CALCO</v>
          </cell>
        </row>
        <row r="242">
          <cell r="A242" t="str">
            <v>CALOLZIOCORTE</v>
          </cell>
        </row>
        <row r="243">
          <cell r="A243" t="str">
            <v>CALOLZIOCORTE</v>
          </cell>
        </row>
        <row r="244">
          <cell r="A244" t="str">
            <v>CALUSCO D'ADDA</v>
          </cell>
        </row>
        <row r="245">
          <cell r="A245" t="str">
            <v>CALVAGESE DELLA RIVIERA</v>
          </cell>
        </row>
        <row r="246">
          <cell r="A246" t="str">
            <v>CALVATONE</v>
          </cell>
        </row>
        <row r="247">
          <cell r="A247" t="str">
            <v>CALVENZANO</v>
          </cell>
        </row>
        <row r="248">
          <cell r="A248" t="str">
            <v>CALVIGNANO</v>
          </cell>
        </row>
        <row r="249">
          <cell r="A249" t="str">
            <v>CALVIGNASCO</v>
          </cell>
        </row>
        <row r="250">
          <cell r="A250" t="str">
            <v>CALVISANO</v>
          </cell>
        </row>
        <row r="251">
          <cell r="A251" t="str">
            <v>CAMAIRAGO</v>
          </cell>
        </row>
        <row r="252">
          <cell r="A252" t="str">
            <v>CAMBIAGO</v>
          </cell>
        </row>
        <row r="253">
          <cell r="A253" t="str">
            <v>CAMERATA CORNELLO</v>
          </cell>
        </row>
        <row r="254">
          <cell r="A254" t="str">
            <v>CAMISANO</v>
          </cell>
        </row>
        <row r="255">
          <cell r="A255" t="str">
            <v>CAMPAGNOLA CREMASCA</v>
          </cell>
        </row>
        <row r="256">
          <cell r="A256" t="str">
            <v>CAMPARADA</v>
          </cell>
        </row>
        <row r="257">
          <cell r="A257" t="str">
            <v>CAMPIONE (FRAZ.DI TREMOSINE)</v>
          </cell>
        </row>
        <row r="258">
          <cell r="A258" t="str">
            <v>CAMPIONE D'ITALIA</v>
          </cell>
        </row>
        <row r="259">
          <cell r="A259" t="str">
            <v>CAMPODOLCINO</v>
          </cell>
        </row>
        <row r="260">
          <cell r="A260" t="str">
            <v>CAMPOSPINOSO</v>
          </cell>
        </row>
        <row r="261">
          <cell r="A261" t="str">
            <v>CANDIA LOMELLINA</v>
          </cell>
        </row>
        <row r="262">
          <cell r="A262" t="str">
            <v>CANEGRATE</v>
          </cell>
        </row>
        <row r="263">
          <cell r="A263" t="str">
            <v>CANEVINO</v>
          </cell>
        </row>
        <row r="264">
          <cell r="A264" t="str">
            <v>CANNETO PAVESE</v>
          </cell>
        </row>
        <row r="265">
          <cell r="A265" t="str">
            <v>CANNETO SULL'OGLIO</v>
          </cell>
        </row>
        <row r="266">
          <cell r="A266" t="str">
            <v>CANONICA D'ADDA</v>
          </cell>
        </row>
        <row r="267">
          <cell r="A267" t="str">
            <v>CANTELLO</v>
          </cell>
        </row>
        <row r="268">
          <cell r="A268" t="str">
            <v>CANTU'</v>
          </cell>
        </row>
        <row r="269">
          <cell r="A269" t="str">
            <v>CANZO</v>
          </cell>
        </row>
        <row r="270">
          <cell r="A270" t="str">
            <v>CAPERGNANICA</v>
          </cell>
        </row>
        <row r="271">
          <cell r="A271" t="str">
            <v>CAPIAGO INTIMIANO</v>
          </cell>
        </row>
        <row r="272">
          <cell r="A272" t="str">
            <v>CAPIZZONE</v>
          </cell>
        </row>
        <row r="273">
          <cell r="A273" t="str">
            <v>CAPO DI PONTE</v>
          </cell>
        </row>
        <row r="274">
          <cell r="A274" t="str">
            <v>CAPONAGO</v>
          </cell>
        </row>
        <row r="275">
          <cell r="A275" t="str">
            <v>CAPOVALLE</v>
          </cell>
        </row>
        <row r="276">
          <cell r="A276" t="str">
            <v>CAPPELLA CANTONE</v>
          </cell>
        </row>
        <row r="277">
          <cell r="A277" t="str">
            <v>CAPPELLA DE'PICENARDI</v>
          </cell>
        </row>
        <row r="278">
          <cell r="A278" t="str">
            <v>CAPRALBA</v>
          </cell>
        </row>
        <row r="279">
          <cell r="A279" t="str">
            <v>CAPRIANO DEL COLLE</v>
          </cell>
        </row>
        <row r="280">
          <cell r="A280" t="str">
            <v>CAPRIATE SAN GERVASIO</v>
          </cell>
        </row>
        <row r="281">
          <cell r="A281" t="str">
            <v>CAPRINO BERGAMASCO</v>
          </cell>
        </row>
        <row r="282">
          <cell r="A282" t="str">
            <v>CAPRIOLO</v>
          </cell>
        </row>
        <row r="283">
          <cell r="A283" t="str">
            <v>CARATE BRIANZA</v>
          </cell>
        </row>
        <row r="284">
          <cell r="A284" t="str">
            <v>CARATE URIO</v>
          </cell>
        </row>
        <row r="285">
          <cell r="A285" t="str">
            <v>CARAVAGGIO</v>
          </cell>
        </row>
        <row r="286">
          <cell r="A286" t="str">
            <v>CARAVATE</v>
          </cell>
        </row>
        <row r="287">
          <cell r="A287" t="str">
            <v>CARBONARA AL TICINO</v>
          </cell>
        </row>
        <row r="288">
          <cell r="A288" t="str">
            <v>CARBONARA DI PO</v>
          </cell>
        </row>
        <row r="289">
          <cell r="A289" t="str">
            <v>CARBONATE</v>
          </cell>
        </row>
        <row r="290">
          <cell r="A290" t="str">
            <v>CARDANO AL CAMPO</v>
          </cell>
        </row>
        <row r="291">
          <cell r="A291" t="str">
            <v>CARENNO</v>
          </cell>
        </row>
        <row r="292">
          <cell r="A292" t="str">
            <v>CARIMATE</v>
          </cell>
        </row>
        <row r="293">
          <cell r="A293" t="str">
            <v>CARLAZZO</v>
          </cell>
        </row>
        <row r="294">
          <cell r="A294" t="str">
            <v>CARNAGO</v>
          </cell>
        </row>
        <row r="295">
          <cell r="A295" t="str">
            <v>CARNATE</v>
          </cell>
        </row>
        <row r="296">
          <cell r="A296" t="str">
            <v>CAROBBIO DEGLI ANGELI</v>
          </cell>
        </row>
        <row r="297">
          <cell r="A297" t="str">
            <v>CARONA</v>
          </cell>
        </row>
        <row r="298">
          <cell r="A298" t="str">
            <v>CARONNO PERTUSELLA</v>
          </cell>
        </row>
        <row r="299">
          <cell r="A299" t="str">
            <v>CARONNO VARESINO</v>
          </cell>
        </row>
        <row r="300">
          <cell r="A300" t="str">
            <v>CARPENEDOLO</v>
          </cell>
        </row>
        <row r="301">
          <cell r="A301" t="str">
            <v>CARPIANO</v>
          </cell>
        </row>
        <row r="302">
          <cell r="A302" t="str">
            <v>CARUGATE</v>
          </cell>
        </row>
        <row r="303">
          <cell r="A303" t="str">
            <v>CARUGO</v>
          </cell>
        </row>
        <row r="304">
          <cell r="A304" t="str">
            <v>CARVICO</v>
          </cell>
        </row>
        <row r="305">
          <cell r="A305" t="str">
            <v>CASALBUTTANO ED UNITI</v>
          </cell>
        </row>
        <row r="306">
          <cell r="A306" t="str">
            <v>CASALE CREMASCO-VIDOLASCO</v>
          </cell>
        </row>
        <row r="307">
          <cell r="A307" t="str">
            <v>CASALE LITTA</v>
          </cell>
        </row>
        <row r="308">
          <cell r="A308" t="str">
            <v>CASALETTO CEREDANO</v>
          </cell>
        </row>
        <row r="309">
          <cell r="A309" t="str">
            <v>CASALETTO DI SOPRA</v>
          </cell>
        </row>
        <row r="310">
          <cell r="A310" t="str">
            <v>CASALETTO LODIGIANO</v>
          </cell>
        </row>
        <row r="311">
          <cell r="A311" t="str">
            <v>CASALETTO VAPRIO</v>
          </cell>
        </row>
        <row r="312">
          <cell r="A312" t="str">
            <v>CASALMAGGIORE</v>
          </cell>
        </row>
        <row r="313">
          <cell r="A313" t="str">
            <v>CASALMAIOCCO</v>
          </cell>
        </row>
        <row r="314">
          <cell r="A314" t="str">
            <v>CASALMORANO</v>
          </cell>
        </row>
        <row r="315">
          <cell r="A315" t="str">
            <v>CASALMORO</v>
          </cell>
        </row>
        <row r="316">
          <cell r="A316" t="str">
            <v>CASALOLDO</v>
          </cell>
        </row>
        <row r="317">
          <cell r="A317" t="str">
            <v>CASALPUSTERLENGO</v>
          </cell>
        </row>
        <row r="318">
          <cell r="A318" t="str">
            <v>CASALROMANO</v>
          </cell>
        </row>
        <row r="319">
          <cell r="A319" t="str">
            <v>CASALZUIGNO</v>
          </cell>
        </row>
        <row r="320">
          <cell r="A320" t="str">
            <v>CASANOVA LONATI</v>
          </cell>
        </row>
        <row r="321">
          <cell r="A321" t="str">
            <v>CASARGO</v>
          </cell>
        </row>
        <row r="322">
          <cell r="A322" t="str">
            <v>CASARILE</v>
          </cell>
        </row>
        <row r="323">
          <cell r="A323" t="str">
            <v>CASASCO D'INTELVI</v>
          </cell>
        </row>
        <row r="324">
          <cell r="A324" t="str">
            <v>CASATENOVO</v>
          </cell>
        </row>
        <row r="325">
          <cell r="A325" t="str">
            <v>CASATISMA</v>
          </cell>
        </row>
        <row r="326">
          <cell r="A326" t="str">
            <v>CASAZZA</v>
          </cell>
        </row>
        <row r="327">
          <cell r="A327" t="str">
            <v>CASCIAGO</v>
          </cell>
        </row>
        <row r="328">
          <cell r="A328" t="str">
            <v>CASEI GEROLA</v>
          </cell>
        </row>
        <row r="329">
          <cell r="A329" t="str">
            <v>CASELLE LANDI</v>
          </cell>
        </row>
        <row r="330">
          <cell r="A330" t="str">
            <v>CASELLE LURANI</v>
          </cell>
        </row>
        <row r="331">
          <cell r="A331" t="str">
            <v>CASIRATE D'ADDA</v>
          </cell>
        </row>
        <row r="332">
          <cell r="A332" t="str">
            <v>CASLINO D'ERBA</v>
          </cell>
        </row>
        <row r="333">
          <cell r="A333" t="str">
            <v>CASNATE CON BERNATE</v>
          </cell>
        </row>
        <row r="334">
          <cell r="A334" t="str">
            <v>CASNIGO</v>
          </cell>
        </row>
        <row r="335">
          <cell r="A335" t="str">
            <v>CASORATE PRIMO</v>
          </cell>
        </row>
        <row r="336">
          <cell r="A336" t="str">
            <v>CASORATE SEMPIONE</v>
          </cell>
        </row>
        <row r="337">
          <cell r="A337" t="str">
            <v>CASOREZZO</v>
          </cell>
        </row>
        <row r="338">
          <cell r="A338" t="str">
            <v>CASPOGGIO</v>
          </cell>
        </row>
        <row r="339">
          <cell r="A339" t="str">
            <v>CASSAGO BRIANZA</v>
          </cell>
        </row>
        <row r="340">
          <cell r="A340" t="str">
            <v>CASSANO D'ADDA</v>
          </cell>
        </row>
        <row r="341">
          <cell r="A341" t="str">
            <v>CASSANO MAGNAGO</v>
          </cell>
        </row>
        <row r="342">
          <cell r="A342" t="str">
            <v>CASSANO VALCUVIA</v>
          </cell>
        </row>
        <row r="343">
          <cell r="A343" t="str">
            <v>CASSIGLIO</v>
          </cell>
        </row>
        <row r="344">
          <cell r="A344" t="str">
            <v>CASSINA DE'PECCHI</v>
          </cell>
        </row>
        <row r="345">
          <cell r="A345" t="str">
            <v>CASSINA RIZZARDI</v>
          </cell>
        </row>
        <row r="346">
          <cell r="A346" t="str">
            <v>CASSINA VALSASSINA</v>
          </cell>
        </row>
        <row r="347">
          <cell r="A347" t="str">
            <v>CASSINETTA DI LUGAGNANO</v>
          </cell>
        </row>
        <row r="348">
          <cell r="A348" t="str">
            <v>CASSOLNOVO</v>
          </cell>
        </row>
        <row r="349">
          <cell r="A349" t="str">
            <v>CASTANA</v>
          </cell>
        </row>
        <row r="350">
          <cell r="A350" t="str">
            <v>CASTANO PRIMO</v>
          </cell>
        </row>
        <row r="351">
          <cell r="A351" t="str">
            <v>CASTEGGIO</v>
          </cell>
        </row>
        <row r="352">
          <cell r="A352" t="str">
            <v>CASTEGNATO</v>
          </cell>
        </row>
        <row r="353">
          <cell r="A353" t="str">
            <v>CASTEL D'ARIO</v>
          </cell>
        </row>
        <row r="354">
          <cell r="A354" t="str">
            <v>CASTEL GABBIANO</v>
          </cell>
        </row>
        <row r="355">
          <cell r="A355" t="str">
            <v>CASTEL GOFFREDO</v>
          </cell>
        </row>
        <row r="356">
          <cell r="A356" t="str">
            <v>CASTEL MELLA</v>
          </cell>
        </row>
        <row r="357">
          <cell r="A357" t="str">
            <v>CASTEL ROZZONE</v>
          </cell>
        </row>
        <row r="358">
          <cell r="A358" t="str">
            <v>CASTELBELFORTE</v>
          </cell>
        </row>
        <row r="359">
          <cell r="A359" t="str">
            <v>CASTELCOVATI</v>
          </cell>
        </row>
        <row r="360">
          <cell r="A360" t="str">
            <v>CASTELDIDONE</v>
          </cell>
        </row>
        <row r="361">
          <cell r="A361" t="str">
            <v>CASTELLANZA</v>
          </cell>
        </row>
        <row r="362">
          <cell r="A362" t="str">
            <v>CASTELLEONE</v>
          </cell>
        </row>
        <row r="363">
          <cell r="A363" t="str">
            <v>CASTELLETTO DI BRANDUZZO</v>
          </cell>
        </row>
        <row r="364">
          <cell r="A364" t="str">
            <v>CASTELLI CALEPIO</v>
          </cell>
        </row>
        <row r="365">
          <cell r="A365" t="str">
            <v>CASTELLO CABIAGLIO</v>
          </cell>
        </row>
        <row r="366">
          <cell r="A366" t="str">
            <v>CASTELLO D'AGOGNA</v>
          </cell>
        </row>
        <row r="367">
          <cell r="A367" t="str">
            <v>CASTELLO DELL'ACQUA</v>
          </cell>
        </row>
        <row r="368">
          <cell r="A368" t="str">
            <v>CASTELLO DI BRIANZA</v>
          </cell>
        </row>
        <row r="369">
          <cell r="A369" t="str">
            <v>CASTELLUCCHIO</v>
          </cell>
        </row>
        <row r="370">
          <cell r="A370" t="str">
            <v>CASTELMARTE</v>
          </cell>
        </row>
        <row r="371">
          <cell r="A371" t="str">
            <v>CASTELNOVETTO</v>
          </cell>
        </row>
        <row r="372">
          <cell r="A372" t="str">
            <v>CASTELNUOVO BOCCA D'ADDA</v>
          </cell>
        </row>
        <row r="373">
          <cell r="A373" t="str">
            <v>CASTELNUOVO BOZZENTE</v>
          </cell>
        </row>
        <row r="374">
          <cell r="A374" t="str">
            <v>CASTELSEPRIO</v>
          </cell>
        </row>
        <row r="375">
          <cell r="A375" t="str">
            <v>CASTELVECCANA</v>
          </cell>
        </row>
        <row r="376">
          <cell r="A376" t="str">
            <v>CASTELVENZAGO (FRAZ.DI LONATO)</v>
          </cell>
        </row>
        <row r="377">
          <cell r="A377" t="str">
            <v>CASTELVERDE</v>
          </cell>
        </row>
        <row r="378">
          <cell r="A378" t="str">
            <v>CASTELVISCONTI</v>
          </cell>
        </row>
        <row r="379">
          <cell r="A379" t="str">
            <v>CASTENEDOLO</v>
          </cell>
        </row>
        <row r="380">
          <cell r="A380" t="str">
            <v>CASTIGLIONE D'ADDA</v>
          </cell>
        </row>
        <row r="381">
          <cell r="A381" t="str">
            <v>CASTIGLIONE D'INTELVI</v>
          </cell>
        </row>
        <row r="382">
          <cell r="A382" t="str">
            <v>CASTIGLIONE DELLE STIVIERE</v>
          </cell>
        </row>
        <row r="383">
          <cell r="A383" t="str">
            <v>CASTIGLIONE OLONA</v>
          </cell>
        </row>
        <row r="384">
          <cell r="A384" t="str">
            <v>CASTIONE ANDEVENNO</v>
          </cell>
        </row>
        <row r="385">
          <cell r="A385" t="str">
            <v>CASTIONE DELLA PRESOLANA</v>
          </cell>
        </row>
        <row r="386">
          <cell r="A386" t="str">
            <v>CASTIRAGA VIDARDO</v>
          </cell>
        </row>
        <row r="387">
          <cell r="A387" t="str">
            <v>CASTO</v>
          </cell>
        </row>
        <row r="388">
          <cell r="A388" t="str">
            <v>CASTREZZATO</v>
          </cell>
        </row>
        <row r="389">
          <cell r="A389" t="str">
            <v>CASTRO</v>
          </cell>
        </row>
        <row r="390">
          <cell r="A390" t="str">
            <v>CASTRONNO</v>
          </cell>
        </row>
        <row r="391">
          <cell r="A391" t="str">
            <v>CAVA MANARA</v>
          </cell>
        </row>
        <row r="392">
          <cell r="A392" t="str">
            <v>CAVACURTA</v>
          </cell>
        </row>
        <row r="393">
          <cell r="A393" t="str">
            <v>CAVALLASCA</v>
          </cell>
        </row>
        <row r="394">
          <cell r="A394" t="str">
            <v>CAVARGNA</v>
          </cell>
        </row>
        <row r="395">
          <cell r="A395" t="str">
            <v>CAVARIA CON PREMEZZO</v>
          </cell>
        </row>
        <row r="396">
          <cell r="A396" t="str">
            <v>CAVENAGO D'ADDA</v>
          </cell>
        </row>
        <row r="397">
          <cell r="A397" t="str">
            <v>CAVENAGO DI BRIANZA</v>
          </cell>
        </row>
        <row r="398">
          <cell r="A398" t="str">
            <v>CAVERNAGO</v>
          </cell>
        </row>
        <row r="399">
          <cell r="A399" t="str">
            <v>CAVRIANA</v>
          </cell>
        </row>
        <row r="400">
          <cell r="A400" t="str">
            <v>CAZZAGO BRABBIA</v>
          </cell>
        </row>
        <row r="401">
          <cell r="A401" t="str">
            <v>CAZZAGO SAN MARTINO</v>
          </cell>
        </row>
        <row r="402">
          <cell r="A402" t="str">
            <v>CAZZANO SANT'ANDREA</v>
          </cell>
        </row>
        <row r="403">
          <cell r="A403" t="str">
            <v>CECIMA</v>
          </cell>
        </row>
        <row r="404">
          <cell r="A404" t="str">
            <v>CEDEGOLO</v>
          </cell>
        </row>
        <row r="405">
          <cell r="A405" t="str">
            <v>CEDRASCO</v>
          </cell>
        </row>
        <row r="406">
          <cell r="A406" t="str">
            <v>CELLA DATI</v>
          </cell>
        </row>
        <row r="407">
          <cell r="A407" t="str">
            <v>CELLATICA</v>
          </cell>
        </row>
        <row r="408">
          <cell r="A408" t="str">
            <v>CENATE SOPRA</v>
          </cell>
        </row>
        <row r="409">
          <cell r="A409" t="str">
            <v>CENATE SOTTO</v>
          </cell>
        </row>
        <row r="410">
          <cell r="A410" t="str">
            <v>CENE</v>
          </cell>
        </row>
        <row r="411">
          <cell r="A411" t="str">
            <v>CENTENARO (FRAZ.DI LONATO)</v>
          </cell>
        </row>
        <row r="412">
          <cell r="A412" t="str">
            <v>CERANO D'INTELVI</v>
          </cell>
        </row>
        <row r="413">
          <cell r="A413" t="str">
            <v>CERANOVA</v>
          </cell>
        </row>
        <row r="414">
          <cell r="A414" t="str">
            <v>CERCINO</v>
          </cell>
        </row>
        <row r="415">
          <cell r="A415" t="str">
            <v>CERESARA</v>
          </cell>
        </row>
        <row r="416">
          <cell r="A416" t="str">
            <v>CERETE</v>
          </cell>
        </row>
        <row r="417">
          <cell r="A417" t="str">
            <v>CERETTO LOMELLINA</v>
          </cell>
        </row>
        <row r="418">
          <cell r="A418" t="str">
            <v>CERGNAGO</v>
          </cell>
        </row>
        <row r="419">
          <cell r="A419" t="str">
            <v>CERIANO LAGHETTO</v>
          </cell>
        </row>
        <row r="420">
          <cell r="A420" t="str">
            <v>CERMENATE</v>
          </cell>
        </row>
        <row r="421">
          <cell r="A421" t="str">
            <v>CERNOBBIO</v>
          </cell>
        </row>
        <row r="422">
          <cell r="A422" t="str">
            <v>CERNUSCO LOMBARDONE</v>
          </cell>
        </row>
        <row r="423">
          <cell r="A423" t="str">
            <v>CERNUSCO SUL NAVIGLIO</v>
          </cell>
        </row>
        <row r="424">
          <cell r="A424" t="str">
            <v>CERRO AL LAMBRO</v>
          </cell>
        </row>
        <row r="425">
          <cell r="A425" t="str">
            <v>CERRO MAGGIORE</v>
          </cell>
        </row>
        <row r="426">
          <cell r="A426" t="str">
            <v>CERTOSA DI PAVIA</v>
          </cell>
        </row>
        <row r="427">
          <cell r="A427" t="str">
            <v>CERVENO</v>
          </cell>
        </row>
        <row r="428">
          <cell r="A428" t="str">
            <v>CERVESINA</v>
          </cell>
        </row>
        <row r="429">
          <cell r="A429" t="str">
            <v>CERVIGNANO D'ADDA</v>
          </cell>
        </row>
        <row r="430">
          <cell r="A430" t="str">
            <v>CESANA BRIANZA</v>
          </cell>
        </row>
        <row r="431">
          <cell r="A431" t="str">
            <v>CESANO BOSCONE</v>
          </cell>
        </row>
        <row r="432">
          <cell r="A432" t="str">
            <v>CESANO MADERNO</v>
          </cell>
        </row>
        <row r="433">
          <cell r="A433" t="str">
            <v>CESATE</v>
          </cell>
        </row>
        <row r="434">
          <cell r="A434" t="str">
            <v>CETO</v>
          </cell>
        </row>
        <row r="435">
          <cell r="A435" t="str">
            <v>CEVO</v>
          </cell>
        </row>
        <row r="436">
          <cell r="A436" t="str">
            <v>CEVO (FRAZ.DI CIVO)</v>
          </cell>
        </row>
        <row r="437">
          <cell r="A437" t="str">
            <v>CHIARI</v>
          </cell>
        </row>
        <row r="438">
          <cell r="A438" t="str">
            <v>CHIAVENNA</v>
          </cell>
        </row>
        <row r="439">
          <cell r="A439" t="str">
            <v>CHIESA IN VALMALENCO</v>
          </cell>
        </row>
        <row r="440">
          <cell r="A440" t="str">
            <v>CHIEVE</v>
          </cell>
        </row>
        <row r="441">
          <cell r="A441" t="str">
            <v>CHIGNOLO D'ISOLA</v>
          </cell>
        </row>
        <row r="442">
          <cell r="A442" t="str">
            <v>CHIGNOLO PO</v>
          </cell>
        </row>
        <row r="443">
          <cell r="A443" t="str">
            <v>CHIUDUNO</v>
          </cell>
        </row>
        <row r="444">
          <cell r="A444" t="str">
            <v>CHIURO</v>
          </cell>
        </row>
        <row r="445">
          <cell r="A445" t="str">
            <v>CICOGNOLO</v>
          </cell>
        </row>
        <row r="446">
          <cell r="A446" t="str">
            <v>CIGOGNOLA</v>
          </cell>
        </row>
        <row r="447">
          <cell r="A447" t="str">
            <v>CIGOLE</v>
          </cell>
        </row>
        <row r="448">
          <cell r="A448" t="str">
            <v>CILAVEGNA</v>
          </cell>
        </row>
        <row r="449">
          <cell r="A449" t="str">
            <v>CIMBERGO</v>
          </cell>
        </row>
        <row r="450">
          <cell r="A450" t="str">
            <v>CINGIA DE'BOTTI</v>
          </cell>
        </row>
        <row r="451">
          <cell r="A451" t="str">
            <v>CINISELLO BALSAMO</v>
          </cell>
        </row>
        <row r="452">
          <cell r="A452" t="str">
            <v>CINO</v>
          </cell>
        </row>
        <row r="453">
          <cell r="A453" t="str">
            <v>CIRIMIDO</v>
          </cell>
        </row>
        <row r="454">
          <cell r="A454" t="str">
            <v>CISANO BERGAMASCO</v>
          </cell>
        </row>
        <row r="455">
          <cell r="A455" t="str">
            <v>CISERANO</v>
          </cell>
        </row>
        <row r="456">
          <cell r="A456" t="str">
            <v>CISLAGO</v>
          </cell>
        </row>
        <row r="457">
          <cell r="A457" t="str">
            <v>CISLIANO</v>
          </cell>
        </row>
        <row r="458">
          <cell r="A458" t="str">
            <v>CITTIGLIO</v>
          </cell>
        </row>
        <row r="459">
          <cell r="A459" t="str">
            <v>CIVATE</v>
          </cell>
        </row>
        <row r="460">
          <cell r="A460" t="str">
            <v>CIVENNA</v>
          </cell>
        </row>
        <row r="461">
          <cell r="A461" t="str">
            <v>CIVIDATE AL PIANO</v>
          </cell>
        </row>
        <row r="462">
          <cell r="A462" t="str">
            <v>CIVIDATE CAMUNO</v>
          </cell>
        </row>
        <row r="463">
          <cell r="A463" t="str">
            <v>CIVO</v>
          </cell>
        </row>
        <row r="464">
          <cell r="A464" t="str">
            <v>CLAINO CON OSTENO</v>
          </cell>
        </row>
        <row r="465">
          <cell r="A465" t="str">
            <v>CLIVIO</v>
          </cell>
        </row>
        <row r="466">
          <cell r="A466" t="str">
            <v>CLUSONE</v>
          </cell>
        </row>
        <row r="467">
          <cell r="A467" t="str">
            <v>COAREZZA (FRAZ.DI SOMMA LOMBARDO)</v>
          </cell>
        </row>
        <row r="468">
          <cell r="A468" t="str">
            <v>COCCAGLIO</v>
          </cell>
        </row>
        <row r="469">
          <cell r="A469" t="str">
            <v>COCQUIO-TREVISAGO</v>
          </cell>
        </row>
        <row r="470">
          <cell r="A470" t="str">
            <v>CODEVILLA</v>
          </cell>
        </row>
        <row r="471">
          <cell r="A471" t="str">
            <v>CODOGNO</v>
          </cell>
        </row>
        <row r="472">
          <cell r="A472" t="str">
            <v>COGLIATE</v>
          </cell>
        </row>
        <row r="473">
          <cell r="A473" t="str">
            <v>COLERE</v>
          </cell>
        </row>
        <row r="474">
          <cell r="A474" t="str">
            <v>COLICO</v>
          </cell>
        </row>
        <row r="475">
          <cell r="A475" t="str">
            <v>COLLE BRIANZA</v>
          </cell>
        </row>
        <row r="476">
          <cell r="A476" t="str">
            <v>COLLEBEATO</v>
          </cell>
        </row>
        <row r="477">
          <cell r="A477" t="str">
            <v>COLLIO</v>
          </cell>
        </row>
        <row r="478">
          <cell r="A478" t="str">
            <v>COLNAGO</v>
          </cell>
        </row>
        <row r="479">
          <cell r="A479" t="str">
            <v>COLOGNE</v>
          </cell>
        </row>
        <row r="480">
          <cell r="A480" t="str">
            <v>COLOGNO AL SERIO</v>
          </cell>
        </row>
        <row r="481">
          <cell r="A481" t="str">
            <v>COLOGNO MONZESE</v>
          </cell>
        </row>
        <row r="482">
          <cell r="A482" t="str">
            <v>COLONNO</v>
          </cell>
        </row>
        <row r="483">
          <cell r="A483" t="str">
            <v>COLORINA</v>
          </cell>
        </row>
        <row r="484">
          <cell r="A484" t="str">
            <v>COLTURANO</v>
          </cell>
        </row>
        <row r="485">
          <cell r="A485" t="str">
            <v>COLZATE</v>
          </cell>
        </row>
        <row r="486">
          <cell r="A486" t="str">
            <v>COMABBIO</v>
          </cell>
        </row>
        <row r="487">
          <cell r="A487" t="str">
            <v>COMAZZO</v>
          </cell>
        </row>
        <row r="488">
          <cell r="A488" t="str">
            <v>COMERIO</v>
          </cell>
        </row>
        <row r="489">
          <cell r="A489" t="str">
            <v>COMEZZANO-CIZZAGO</v>
          </cell>
        </row>
        <row r="490">
          <cell r="A490" t="str">
            <v>COMMESSAGGIO</v>
          </cell>
        </row>
        <row r="491">
          <cell r="A491" t="str">
            <v>COMO</v>
          </cell>
        </row>
        <row r="492">
          <cell r="A492" t="str">
            <v>COMUN NUOVO</v>
          </cell>
        </row>
        <row r="493">
          <cell r="A493" t="str">
            <v>CONCESIO</v>
          </cell>
        </row>
        <row r="494">
          <cell r="A494" t="str">
            <v>CONCOREZZO</v>
          </cell>
        </row>
        <row r="495">
          <cell r="A495" t="str">
            <v>CONFIENZA</v>
          </cell>
        </row>
        <row r="496">
          <cell r="A496" t="str">
            <v>CONSIGLIO DI RUMO</v>
          </cell>
        </row>
        <row r="497">
          <cell r="A497" t="str">
            <v>COPIANO</v>
          </cell>
        </row>
        <row r="498">
          <cell r="A498" t="str">
            <v>CORANA</v>
          </cell>
        </row>
        <row r="499">
          <cell r="A499" t="str">
            <v>CORBETTA</v>
          </cell>
        </row>
        <row r="500">
          <cell r="A500" t="str">
            <v>CORMANO</v>
          </cell>
        </row>
        <row r="501">
          <cell r="A501" t="str">
            <v>CORNA IMAGNA</v>
          </cell>
        </row>
        <row r="502">
          <cell r="A502" t="str">
            <v>CORNALBA</v>
          </cell>
        </row>
        <row r="503">
          <cell r="A503" t="str">
            <v>CORNALE</v>
          </cell>
        </row>
        <row r="504">
          <cell r="A504" t="str">
            <v>CORNAREDO</v>
          </cell>
        </row>
        <row r="505">
          <cell r="A505" t="str">
            <v>CORNATE D'ADDA</v>
          </cell>
        </row>
        <row r="506">
          <cell r="A506" t="str">
            <v>CORNEGLIANO LAUDENSE</v>
          </cell>
        </row>
        <row r="507">
          <cell r="A507" t="str">
            <v>CORNO GIOVINE</v>
          </cell>
        </row>
        <row r="508">
          <cell r="A508" t="str">
            <v>CORNOVECCHIO</v>
          </cell>
        </row>
        <row r="509">
          <cell r="A509" t="str">
            <v>CORREZZANA</v>
          </cell>
        </row>
        <row r="510">
          <cell r="A510" t="str">
            <v>CORRIDO</v>
          </cell>
        </row>
        <row r="511">
          <cell r="A511" t="str">
            <v>CORSICO</v>
          </cell>
        </row>
        <row r="512">
          <cell r="A512" t="str">
            <v>CORTE DE'CORTESI CON CIGNONE</v>
          </cell>
        </row>
        <row r="513">
          <cell r="A513" t="str">
            <v>CORTE DE'FRATI</v>
          </cell>
        </row>
        <row r="514">
          <cell r="A514" t="str">
            <v>CORTE FRANCA</v>
          </cell>
        </row>
        <row r="515">
          <cell r="A515" t="str">
            <v>CORTE PALASIO</v>
          </cell>
        </row>
        <row r="516">
          <cell r="A516" t="str">
            <v>CORTENO GOLGI</v>
          </cell>
        </row>
        <row r="517">
          <cell r="A517" t="str">
            <v>CORTENOVA</v>
          </cell>
        </row>
        <row r="518">
          <cell r="A518" t="str">
            <v>CORTENUOVA</v>
          </cell>
        </row>
        <row r="519">
          <cell r="A519" t="str">
            <v>CORTEOLONA</v>
          </cell>
        </row>
        <row r="520">
          <cell r="A520" t="str">
            <v>CORVINO SAN QUIRICO</v>
          </cell>
        </row>
        <row r="521">
          <cell r="A521" t="str">
            <v>CORZANO</v>
          </cell>
        </row>
        <row r="522">
          <cell r="A522" t="str">
            <v>COSIO VALTELLINO</v>
          </cell>
        </row>
        <row r="523">
          <cell r="A523" t="str">
            <v>COSTA DE'NOBILI</v>
          </cell>
        </row>
        <row r="524">
          <cell r="A524" t="str">
            <v>COSTA DI MEZZATE</v>
          </cell>
        </row>
        <row r="525">
          <cell r="A525" t="str">
            <v>COSTA DI SERINA</v>
          </cell>
        </row>
        <row r="526">
          <cell r="A526" t="str">
            <v>COSTA MASNAGA</v>
          </cell>
        </row>
        <row r="527">
          <cell r="A527" t="str">
            <v>COSTA VALLE IMAGNA</v>
          </cell>
        </row>
        <row r="528">
          <cell r="A528" t="str">
            <v>COSTA VOLPINO</v>
          </cell>
        </row>
        <row r="529">
          <cell r="A529" t="str">
            <v>COVO</v>
          </cell>
        </row>
        <row r="530">
          <cell r="A530" t="str">
            <v>COZZO</v>
          </cell>
        </row>
        <row r="531">
          <cell r="A531" t="str">
            <v>CRANDOLA VALSASSINA</v>
          </cell>
        </row>
        <row r="532">
          <cell r="A532" t="str">
            <v>CREDARO</v>
          </cell>
        </row>
        <row r="533">
          <cell r="A533" t="str">
            <v>CREDERA RUBBIANO</v>
          </cell>
        </row>
        <row r="534">
          <cell r="A534" t="str">
            <v>CREMA</v>
          </cell>
        </row>
        <row r="535">
          <cell r="A535" t="str">
            <v>CREMELLA</v>
          </cell>
        </row>
        <row r="536">
          <cell r="A536" t="str">
            <v>CREMENAGA</v>
          </cell>
        </row>
        <row r="537">
          <cell r="A537" t="str">
            <v>CREMENO</v>
          </cell>
        </row>
        <row r="538">
          <cell r="A538" t="str">
            <v>CREMIA</v>
          </cell>
        </row>
        <row r="539">
          <cell r="A539" t="str">
            <v>CREMONA</v>
          </cell>
        </row>
        <row r="540">
          <cell r="A540" t="str">
            <v>CREMOSANO</v>
          </cell>
        </row>
        <row r="541">
          <cell r="A541" t="str">
            <v>CRESPIATICA</v>
          </cell>
        </row>
        <row r="542">
          <cell r="A542" t="str">
            <v>CROSIO DELLA VALLE</v>
          </cell>
        </row>
        <row r="543">
          <cell r="A543" t="str">
            <v>CROTTA D'ADDA</v>
          </cell>
        </row>
        <row r="544">
          <cell r="A544" t="str">
            <v>CUASSO AL MONTE</v>
          </cell>
        </row>
        <row r="545">
          <cell r="A545" t="str">
            <v>CUCCIAGO</v>
          </cell>
        </row>
        <row r="546">
          <cell r="A546" t="str">
            <v>CUGGIONO</v>
          </cell>
        </row>
        <row r="547">
          <cell r="A547" t="str">
            <v>CUGLIATE-FABIASCO</v>
          </cell>
        </row>
        <row r="548">
          <cell r="A548" t="str">
            <v>CUMIGNANO SUL NAVIGLIO</v>
          </cell>
        </row>
        <row r="549">
          <cell r="A549" t="str">
            <v>CUNARDO</v>
          </cell>
        </row>
        <row r="550">
          <cell r="A550" t="str">
            <v>CURA CARPIGNANO</v>
          </cell>
        </row>
        <row r="551">
          <cell r="A551" t="str">
            <v>CURIGLIA CON MONTEVIASCO</v>
          </cell>
        </row>
        <row r="552">
          <cell r="A552" t="str">
            <v>CURNO</v>
          </cell>
        </row>
        <row r="553">
          <cell r="A553" t="str">
            <v>CURTATONE</v>
          </cell>
        </row>
        <row r="554">
          <cell r="A554" t="str">
            <v>CUSAGO</v>
          </cell>
        </row>
        <row r="555">
          <cell r="A555" t="str">
            <v>CUSANO MILANINO</v>
          </cell>
        </row>
        <row r="556">
          <cell r="A556" t="str">
            <v>CUSINO</v>
          </cell>
        </row>
        <row r="557">
          <cell r="A557" t="str">
            <v>CUSIO</v>
          </cell>
        </row>
        <row r="558">
          <cell r="A558" t="str">
            <v>CUVEGLIO</v>
          </cell>
        </row>
        <row r="559">
          <cell r="A559" t="str">
            <v>CUVIO</v>
          </cell>
        </row>
        <row r="560">
          <cell r="A560" t="str">
            <v>DAIRAGO</v>
          </cell>
        </row>
        <row r="561">
          <cell r="A561" t="str">
            <v>DALMINE</v>
          </cell>
        </row>
        <row r="562">
          <cell r="A562" t="str">
            <v>DARFO BOARIO TERME</v>
          </cell>
        </row>
        <row r="563">
          <cell r="A563" t="str">
            <v>DAVERIO</v>
          </cell>
        </row>
        <row r="564">
          <cell r="A564" t="str">
            <v>DAZIO</v>
          </cell>
        </row>
        <row r="565">
          <cell r="A565" t="str">
            <v>DELEBIO</v>
          </cell>
        </row>
        <row r="566">
          <cell r="A566" t="str">
            <v>DELLO</v>
          </cell>
        </row>
        <row r="567">
          <cell r="A567" t="str">
            <v>DEROVERE</v>
          </cell>
        </row>
        <row r="568">
          <cell r="A568" t="str">
            <v>DERVIO</v>
          </cell>
        </row>
        <row r="569">
          <cell r="A569" t="str">
            <v>DESENZANO DEL GARDA</v>
          </cell>
        </row>
        <row r="570">
          <cell r="A570" t="str">
            <v>DESIO</v>
          </cell>
        </row>
        <row r="571">
          <cell r="A571" t="str">
            <v>DIZZASCO</v>
          </cell>
        </row>
        <row r="572">
          <cell r="A572" t="str">
            <v>DOLZAGO</v>
          </cell>
        </row>
        <row r="573">
          <cell r="A573" t="str">
            <v>DOMASO</v>
          </cell>
        </row>
        <row r="574">
          <cell r="A574" t="str">
            <v>DONGO</v>
          </cell>
        </row>
        <row r="575">
          <cell r="A575" t="str">
            <v>DORIO</v>
          </cell>
        </row>
        <row r="576">
          <cell r="A576" t="str">
            <v>DORNO</v>
          </cell>
        </row>
        <row r="577">
          <cell r="A577" t="str">
            <v>DOSOLO</v>
          </cell>
        </row>
        <row r="578">
          <cell r="A578" t="str">
            <v>DOSSENA</v>
          </cell>
        </row>
        <row r="579">
          <cell r="A579" t="str">
            <v>DOSSO DEL LIRO</v>
          </cell>
        </row>
        <row r="580">
          <cell r="A580" t="str">
            <v>DOVERA</v>
          </cell>
        </row>
        <row r="581">
          <cell r="A581" t="str">
            <v>DRESANO</v>
          </cell>
        </row>
        <row r="582">
          <cell r="A582" t="str">
            <v>DREZZO</v>
          </cell>
        </row>
        <row r="583">
          <cell r="A583" t="str">
            <v>DRIZZONA</v>
          </cell>
        </row>
        <row r="584">
          <cell r="A584" t="str">
            <v>DUBINO</v>
          </cell>
        </row>
        <row r="585">
          <cell r="A585" t="str">
            <v>DUEMIGLIA</v>
          </cell>
        </row>
        <row r="586">
          <cell r="A586" t="str">
            <v>DUMENZA</v>
          </cell>
        </row>
        <row r="587">
          <cell r="A587" t="str">
            <v>DUNO</v>
          </cell>
        </row>
        <row r="588">
          <cell r="A588" t="str">
            <v>EDOLO</v>
          </cell>
        </row>
        <row r="589">
          <cell r="A589" t="str">
            <v>ELLO</v>
          </cell>
        </row>
        <row r="590">
          <cell r="A590" t="str">
            <v>ENDINE GAIANO</v>
          </cell>
        </row>
        <row r="591">
          <cell r="A591" t="str">
            <v>ENTRATICO</v>
          </cell>
        </row>
        <row r="592">
          <cell r="A592" t="str">
            <v>ERBA</v>
          </cell>
        </row>
        <row r="593">
          <cell r="A593" t="str">
            <v>ERBUSCO</v>
          </cell>
        </row>
        <row r="594">
          <cell r="A594" t="str">
            <v>ERVE</v>
          </cell>
        </row>
        <row r="595">
          <cell r="A595" t="str">
            <v>ESINE</v>
          </cell>
        </row>
        <row r="596">
          <cell r="A596" t="str">
            <v>ESINO LARIO</v>
          </cell>
        </row>
        <row r="597">
          <cell r="A597" t="str">
            <v>EUPILIO</v>
          </cell>
        </row>
        <row r="598">
          <cell r="A598" t="str">
            <v>FAEDO VALTELLINO</v>
          </cell>
        </row>
        <row r="599">
          <cell r="A599" t="str">
            <v>FAGGETO LARIO</v>
          </cell>
        </row>
        <row r="600">
          <cell r="A600" t="str">
            <v>FAGNANO OLONA</v>
          </cell>
        </row>
        <row r="601">
          <cell r="A601" t="str">
            <v>FALOPPIO</v>
          </cell>
        </row>
        <row r="602">
          <cell r="A602" t="str">
            <v>FARA GERA D'ADDA</v>
          </cell>
        </row>
        <row r="603">
          <cell r="A603" t="str">
            <v>FARA OLIVANA CON SOLA</v>
          </cell>
        </row>
        <row r="604">
          <cell r="A604" t="str">
            <v>FELONICA</v>
          </cell>
        </row>
        <row r="605">
          <cell r="A605" t="str">
            <v>FENEGRO'</v>
          </cell>
        </row>
        <row r="606">
          <cell r="A606" t="str">
            <v>FERNO</v>
          </cell>
        </row>
        <row r="607">
          <cell r="A607" t="str">
            <v>FERRERA DI VARESE</v>
          </cell>
        </row>
        <row r="608">
          <cell r="A608" t="str">
            <v>FERRERA ERBOGNONE</v>
          </cell>
        </row>
        <row r="609">
          <cell r="A609" t="str">
            <v>FIESCO</v>
          </cell>
        </row>
        <row r="610">
          <cell r="A610" t="str">
            <v>FIESSE</v>
          </cell>
        </row>
        <row r="611">
          <cell r="A611" t="str">
            <v>FIGINO SERENZA</v>
          </cell>
        </row>
        <row r="612">
          <cell r="A612" t="str">
            <v>FILAGO</v>
          </cell>
        </row>
        <row r="613">
          <cell r="A613" t="str">
            <v>FILIGHERA</v>
          </cell>
        </row>
        <row r="614">
          <cell r="A614" t="str">
            <v>FINO DEL MONTE</v>
          </cell>
        </row>
        <row r="615">
          <cell r="A615" t="str">
            <v>FINO MORNASCO</v>
          </cell>
        </row>
        <row r="616">
          <cell r="A616" t="str">
            <v>FIORANO AL SERIO</v>
          </cell>
        </row>
        <row r="617">
          <cell r="A617" t="str">
            <v>FLERO</v>
          </cell>
        </row>
        <row r="618">
          <cell r="A618" t="str">
            <v>FOMBIO</v>
          </cell>
        </row>
        <row r="619">
          <cell r="A619" t="str">
            <v>FONTANELLA</v>
          </cell>
        </row>
        <row r="620">
          <cell r="A620" t="str">
            <v>FONTENO</v>
          </cell>
        </row>
        <row r="621">
          <cell r="A621" t="str">
            <v>FOPPOLO</v>
          </cell>
        </row>
        <row r="622">
          <cell r="A622" t="str">
            <v>FORCOLA</v>
          </cell>
        </row>
        <row r="623">
          <cell r="A623" t="str">
            <v>FORESTO SPARSO</v>
          </cell>
        </row>
        <row r="624">
          <cell r="A624" t="str">
            <v>FORMIGARA</v>
          </cell>
        </row>
        <row r="625">
          <cell r="A625" t="str">
            <v>FORNOVO SAN GIOVANNI</v>
          </cell>
        </row>
        <row r="626">
          <cell r="A626" t="str">
            <v>FORTUNAGO</v>
          </cell>
        </row>
        <row r="627">
          <cell r="A627" t="str">
            <v>FRASCAROLO</v>
          </cell>
        </row>
        <row r="628">
          <cell r="A628" t="str">
            <v>FUIPIANO VALLE IMAGNA</v>
          </cell>
        </row>
        <row r="629">
          <cell r="A629" t="str">
            <v>FUSINE</v>
          </cell>
        </row>
        <row r="630">
          <cell r="A630" t="str">
            <v>GABBIONETA-BINANUOVA</v>
          </cell>
        </row>
        <row r="631">
          <cell r="A631" t="str">
            <v>GADESCO-PIEVE DELMONA</v>
          </cell>
        </row>
        <row r="632">
          <cell r="A632" t="str">
            <v>GAGGIANO</v>
          </cell>
        </row>
        <row r="633">
          <cell r="A633" t="str">
            <v>GALBIATE</v>
          </cell>
        </row>
        <row r="634">
          <cell r="A634" t="str">
            <v>GALGAGNANO</v>
          </cell>
        </row>
        <row r="635">
          <cell r="A635" t="str">
            <v>GALLARATE</v>
          </cell>
        </row>
        <row r="636">
          <cell r="A636" t="str">
            <v>GALLIATE LOMBARDO</v>
          </cell>
        </row>
        <row r="637">
          <cell r="A637" t="str">
            <v>GALLIAVOLA</v>
          </cell>
        </row>
        <row r="638">
          <cell r="A638" t="str">
            <v>GAMBARA</v>
          </cell>
        </row>
        <row r="639">
          <cell r="A639" t="str">
            <v>GAMBARANA</v>
          </cell>
        </row>
        <row r="640">
          <cell r="A640" t="str">
            <v>GAMBOLO'</v>
          </cell>
        </row>
        <row r="641">
          <cell r="A641" t="str">
            <v>GANDELLINO</v>
          </cell>
        </row>
        <row r="642">
          <cell r="A642" t="str">
            <v>GANDINO</v>
          </cell>
        </row>
        <row r="643">
          <cell r="A643" t="str">
            <v>GANDOSSO</v>
          </cell>
        </row>
        <row r="644">
          <cell r="A644" t="str">
            <v>GARBAGNATE MILANESE</v>
          </cell>
        </row>
        <row r="645">
          <cell r="A645" t="str">
            <v>GARBAGNATE MONASTERO</v>
          </cell>
        </row>
        <row r="646">
          <cell r="A646" t="str">
            <v>GARBATOLA</v>
          </cell>
        </row>
        <row r="647">
          <cell r="A647" t="str">
            <v>GARDONE RIVIERA</v>
          </cell>
        </row>
        <row r="648">
          <cell r="A648" t="str">
            <v>GARDONE VAL TROMPIA</v>
          </cell>
        </row>
        <row r="649">
          <cell r="A649" t="str">
            <v>GARGNANO</v>
          </cell>
        </row>
        <row r="650">
          <cell r="A650" t="str">
            <v>GARLASCO</v>
          </cell>
        </row>
        <row r="651">
          <cell r="A651" t="str">
            <v>GARLATE</v>
          </cell>
        </row>
        <row r="652">
          <cell r="A652" t="str">
            <v>GARZENO</v>
          </cell>
        </row>
        <row r="653">
          <cell r="A653" t="str">
            <v>GAVARDO</v>
          </cell>
        </row>
        <row r="654">
          <cell r="A654" t="str">
            <v>GAVERINA TERME</v>
          </cell>
        </row>
        <row r="655">
          <cell r="A655" t="str">
            <v>GAVIRATE</v>
          </cell>
        </row>
        <row r="656">
          <cell r="A656" t="str">
            <v>GAZOLDO DEGLI IPPOLITI</v>
          </cell>
        </row>
        <row r="657">
          <cell r="A657" t="str">
            <v>GAZZADA SCHIANNO</v>
          </cell>
        </row>
        <row r="658">
          <cell r="A658" t="str">
            <v>GAZZANIGA</v>
          </cell>
        </row>
        <row r="659">
          <cell r="A659" t="str">
            <v>GAZZUOLO</v>
          </cell>
        </row>
        <row r="660">
          <cell r="A660" t="str">
            <v>GEMONIO</v>
          </cell>
        </row>
        <row r="661">
          <cell r="A661" t="str">
            <v>GENIVOLTA</v>
          </cell>
        </row>
        <row r="662">
          <cell r="A662" t="str">
            <v>GENZONE</v>
          </cell>
        </row>
        <row r="663">
          <cell r="A663" t="str">
            <v>GERA LARIO</v>
          </cell>
        </row>
        <row r="664">
          <cell r="A664" t="str">
            <v>GERENZAGO</v>
          </cell>
        </row>
        <row r="665">
          <cell r="A665" t="str">
            <v>GERENZANO</v>
          </cell>
        </row>
        <row r="666">
          <cell r="A666" t="str">
            <v>GERMASINO</v>
          </cell>
        </row>
        <row r="667">
          <cell r="A667" t="str">
            <v>GERMIGNAGA</v>
          </cell>
        </row>
        <row r="668">
          <cell r="A668" t="str">
            <v>GEROLA ALTA</v>
          </cell>
        </row>
        <row r="669">
          <cell r="A669" t="str">
            <v>GEROSA</v>
          </cell>
        </row>
        <row r="670">
          <cell r="A670" t="str">
            <v>GERRE DE'CAPRIOLI</v>
          </cell>
        </row>
        <row r="671">
          <cell r="A671" t="str">
            <v>GESSATE</v>
          </cell>
        </row>
        <row r="672">
          <cell r="A672" t="str">
            <v>GHEDI</v>
          </cell>
        </row>
        <row r="673">
          <cell r="A673" t="str">
            <v>GHISALBA</v>
          </cell>
        </row>
        <row r="674">
          <cell r="A674" t="str">
            <v>GIANICO</v>
          </cell>
        </row>
        <row r="675">
          <cell r="A675" t="str">
            <v>GIRONICO</v>
          </cell>
        </row>
        <row r="676">
          <cell r="A676" t="str">
            <v>GIUSSAGO</v>
          </cell>
        </row>
        <row r="677">
          <cell r="A677" t="str">
            <v>GIUSSANO</v>
          </cell>
        </row>
        <row r="678">
          <cell r="A678" t="str">
            <v>GODIASCO</v>
          </cell>
        </row>
        <row r="679">
          <cell r="A679" t="str">
            <v>GOITO</v>
          </cell>
        </row>
        <row r="680">
          <cell r="A680" t="str">
            <v>GOLASECCA</v>
          </cell>
        </row>
        <row r="681">
          <cell r="A681" t="str">
            <v>GOLFERENZO</v>
          </cell>
        </row>
        <row r="682">
          <cell r="A682" t="str">
            <v>GOMBITO</v>
          </cell>
        </row>
        <row r="683">
          <cell r="A683" t="str">
            <v>GONZAGA</v>
          </cell>
        </row>
        <row r="684">
          <cell r="A684" t="str">
            <v>GORDONA</v>
          </cell>
        </row>
        <row r="685">
          <cell r="A685" t="str">
            <v>GORGONZOLA</v>
          </cell>
        </row>
        <row r="686">
          <cell r="A686" t="str">
            <v>GORLA MAGGIORE</v>
          </cell>
        </row>
        <row r="687">
          <cell r="A687" t="str">
            <v>GORLA MINORE</v>
          </cell>
        </row>
        <row r="688">
          <cell r="A688" t="str">
            <v>GORLA PRECOTTO</v>
          </cell>
        </row>
        <row r="689">
          <cell r="A689" t="str">
            <v>GORLAGO</v>
          </cell>
        </row>
        <row r="690">
          <cell r="A690" t="str">
            <v>GORLE</v>
          </cell>
        </row>
        <row r="691">
          <cell r="A691" t="str">
            <v>GORNATE-OLONA</v>
          </cell>
        </row>
        <row r="692">
          <cell r="A692" t="str">
            <v>GORNO</v>
          </cell>
        </row>
        <row r="693">
          <cell r="A693" t="str">
            <v>GOTTOLENGO</v>
          </cell>
        </row>
        <row r="694">
          <cell r="A694" t="str">
            <v>GRAFFIGNANA</v>
          </cell>
        </row>
        <row r="695">
          <cell r="A695" t="str">
            <v>GRANDATE</v>
          </cell>
        </row>
        <row r="696">
          <cell r="A696" t="str">
            <v>GRANDOLA ED UNITI</v>
          </cell>
        </row>
        <row r="697">
          <cell r="A697" t="str">
            <v>GRANTOLA</v>
          </cell>
        </row>
        <row r="698">
          <cell r="A698" t="str">
            <v>GRASSOBBIO</v>
          </cell>
        </row>
        <row r="699">
          <cell r="A699" t="str">
            <v>GRAVEDONA</v>
          </cell>
        </row>
        <row r="700">
          <cell r="A700" t="str">
            <v>GRAVELLONA LOMELLINA</v>
          </cell>
        </row>
        <row r="701">
          <cell r="A701" t="str">
            <v>GREZZAGO</v>
          </cell>
        </row>
        <row r="702">
          <cell r="A702" t="str">
            <v>GREZZE (FRAZ.DI DESENZANO GARDA)</v>
          </cell>
        </row>
        <row r="703">
          <cell r="A703" t="str">
            <v>GRIANTE</v>
          </cell>
        </row>
        <row r="704">
          <cell r="A704" t="str">
            <v>GROMO</v>
          </cell>
        </row>
        <row r="705">
          <cell r="A705" t="str">
            <v>GRONE</v>
          </cell>
        </row>
        <row r="706">
          <cell r="A706" t="str">
            <v>GRONTARDO</v>
          </cell>
        </row>
        <row r="707">
          <cell r="A707" t="str">
            <v>GROPELLO CAIROLI</v>
          </cell>
        </row>
        <row r="708">
          <cell r="A708" t="str">
            <v>GROSIO</v>
          </cell>
        </row>
        <row r="709">
          <cell r="A709" t="str">
            <v>GROSOTTO</v>
          </cell>
        </row>
        <row r="710">
          <cell r="A710" t="str">
            <v>GRUMELLO CREMONESE ED UNITI</v>
          </cell>
        </row>
        <row r="711">
          <cell r="A711" t="str">
            <v>GRUMELLO DEL MONTE</v>
          </cell>
        </row>
        <row r="712">
          <cell r="A712" t="str">
            <v>GUANZATE</v>
          </cell>
        </row>
        <row r="713">
          <cell r="A713" t="str">
            <v>GUARDAMIGLIO</v>
          </cell>
        </row>
        <row r="714">
          <cell r="A714" t="str">
            <v>GUDO VISCONTI</v>
          </cell>
        </row>
        <row r="715">
          <cell r="A715" t="str">
            <v>GUIDIZZOLO</v>
          </cell>
        </row>
        <row r="716">
          <cell r="A716" t="str">
            <v>GUSSAGO</v>
          </cell>
        </row>
        <row r="717">
          <cell r="A717" t="str">
            <v>GUSSOLA</v>
          </cell>
        </row>
        <row r="718">
          <cell r="A718" t="str">
            <v>IDRO</v>
          </cell>
        </row>
        <row r="719">
          <cell r="A719" t="str">
            <v>IMBERSAGO</v>
          </cell>
        </row>
        <row r="720">
          <cell r="A720" t="str">
            <v>INARZO</v>
          </cell>
        </row>
        <row r="721">
          <cell r="A721" t="str">
            <v>INCUDINE</v>
          </cell>
        </row>
        <row r="722">
          <cell r="A722" t="str">
            <v>INDUNO OLONA</v>
          </cell>
        </row>
        <row r="723">
          <cell r="A723" t="str">
            <v>INTROBIO</v>
          </cell>
        </row>
        <row r="724">
          <cell r="A724" t="str">
            <v>INTROZZO</v>
          </cell>
        </row>
        <row r="725">
          <cell r="A725" t="str">
            <v>INVERIGO</v>
          </cell>
        </row>
        <row r="726">
          <cell r="A726" t="str">
            <v>INVERNO E MONTELEONE</v>
          </cell>
        </row>
        <row r="727">
          <cell r="A727" t="str">
            <v>INVERUNO</v>
          </cell>
        </row>
        <row r="728">
          <cell r="A728" t="str">
            <v>INZAGO</v>
          </cell>
        </row>
        <row r="729">
          <cell r="A729" t="str">
            <v>IRMA</v>
          </cell>
        </row>
        <row r="730">
          <cell r="A730" t="str">
            <v>ISEO</v>
          </cell>
        </row>
        <row r="731">
          <cell r="A731" t="str">
            <v>ISOLA DI FONDRA</v>
          </cell>
        </row>
        <row r="732">
          <cell r="A732" t="str">
            <v>ISOLA DOVARESE</v>
          </cell>
        </row>
        <row r="733">
          <cell r="A733" t="str">
            <v>ISORELLA</v>
          </cell>
        </row>
        <row r="734">
          <cell r="A734" t="str">
            <v>ISPRA</v>
          </cell>
        </row>
        <row r="735">
          <cell r="A735" t="str">
            <v>ISSO</v>
          </cell>
        </row>
        <row r="736">
          <cell r="A736" t="str">
            <v>IZANO</v>
          </cell>
        </row>
        <row r="737">
          <cell r="A737" t="str">
            <v>JERAGO CON ORAGO</v>
          </cell>
        </row>
        <row r="738">
          <cell r="A738" t="str">
            <v>LACCHIARELLA</v>
          </cell>
        </row>
        <row r="739">
          <cell r="A739" t="str">
            <v>LAGLIO</v>
          </cell>
        </row>
        <row r="740">
          <cell r="A740" t="str">
            <v>LAINATE</v>
          </cell>
        </row>
        <row r="741">
          <cell r="A741" t="str">
            <v>LAINO</v>
          </cell>
        </row>
        <row r="742">
          <cell r="A742" t="str">
            <v>LALLIO</v>
          </cell>
        </row>
        <row r="743">
          <cell r="A743" t="str">
            <v>LAMBRUGO</v>
          </cell>
        </row>
        <row r="744">
          <cell r="A744" t="str">
            <v>LANDRIANO</v>
          </cell>
        </row>
        <row r="745">
          <cell r="A745" t="str">
            <v>LANGOSCO</v>
          </cell>
        </row>
        <row r="746">
          <cell r="A746" t="str">
            <v>LANZADA</v>
          </cell>
        </row>
        <row r="747">
          <cell r="A747" t="str">
            <v>LANZO D'INTELVI</v>
          </cell>
        </row>
        <row r="748">
          <cell r="A748" t="str">
            <v>LARDIRAGO</v>
          </cell>
        </row>
        <row r="749">
          <cell r="A749" t="str">
            <v>LASNIGO</v>
          </cell>
        </row>
        <row r="750">
          <cell r="A750" t="str">
            <v>LAVENA PONTE TRESA</v>
          </cell>
        </row>
        <row r="751">
          <cell r="A751" t="str">
            <v>LAVENO-MOMBELLO</v>
          </cell>
        </row>
        <row r="752">
          <cell r="A752" t="str">
            <v>LAVENONE</v>
          </cell>
        </row>
        <row r="753">
          <cell r="A753" t="str">
            <v>LAZZATE</v>
          </cell>
        </row>
        <row r="754">
          <cell r="A754" t="str">
            <v>LECCO</v>
          </cell>
        </row>
        <row r="755">
          <cell r="A755" t="str">
            <v>LEFFE</v>
          </cell>
        </row>
        <row r="756">
          <cell r="A756" t="str">
            <v>LEGGIUNO</v>
          </cell>
        </row>
        <row r="757">
          <cell r="A757" t="str">
            <v>LEGNANO</v>
          </cell>
        </row>
        <row r="758">
          <cell r="A758" t="str">
            <v>LENNA</v>
          </cell>
        </row>
        <row r="759">
          <cell r="A759" t="str">
            <v>LENNO</v>
          </cell>
        </row>
        <row r="760">
          <cell r="A760" t="str">
            <v>LENO</v>
          </cell>
        </row>
        <row r="761">
          <cell r="A761" t="str">
            <v>LENTATE SUL SEVESO</v>
          </cell>
        </row>
        <row r="762">
          <cell r="A762" t="str">
            <v>LESMO</v>
          </cell>
        </row>
        <row r="763">
          <cell r="A763" t="str">
            <v>LEVATE</v>
          </cell>
        </row>
        <row r="764">
          <cell r="A764" t="str">
            <v>LEZZENO</v>
          </cell>
        </row>
        <row r="765">
          <cell r="A765" t="str">
            <v>LIERNA</v>
          </cell>
        </row>
        <row r="766">
          <cell r="A766" t="str">
            <v>LIMBIATE</v>
          </cell>
        </row>
        <row r="767">
          <cell r="A767" t="str">
            <v>LIMIDO COMASCO</v>
          </cell>
        </row>
        <row r="768">
          <cell r="A768" t="str">
            <v>LIMONE SUL GARDA</v>
          </cell>
        </row>
        <row r="769">
          <cell r="A769" t="str">
            <v>LINAROLO</v>
          </cell>
        </row>
        <row r="770">
          <cell r="A770" t="str">
            <v>LIPOMO</v>
          </cell>
        </row>
        <row r="771">
          <cell r="A771" t="str">
            <v>LIRIO</v>
          </cell>
        </row>
        <row r="772">
          <cell r="A772" t="str">
            <v>LISCATE</v>
          </cell>
        </row>
        <row r="773">
          <cell r="A773" t="str">
            <v>LISSONE</v>
          </cell>
        </row>
        <row r="774">
          <cell r="A774" t="str">
            <v>LIVIGNO</v>
          </cell>
        </row>
        <row r="775">
          <cell r="A775" t="str">
            <v>LIVO</v>
          </cell>
        </row>
        <row r="776">
          <cell r="A776" t="str">
            <v>LIVRAGA</v>
          </cell>
        </row>
        <row r="777">
          <cell r="A777" t="str">
            <v>LOCATE DI TRIULZI</v>
          </cell>
        </row>
        <row r="778">
          <cell r="A778" t="str">
            <v>LOCATE VARESINO</v>
          </cell>
        </row>
        <row r="779">
          <cell r="A779" t="str">
            <v>LOCATELLO</v>
          </cell>
        </row>
        <row r="780">
          <cell r="A780" t="str">
            <v>LODI</v>
          </cell>
        </row>
        <row r="781">
          <cell r="A781" t="str">
            <v>LODI VECCHIO</v>
          </cell>
        </row>
        <row r="782">
          <cell r="A782" t="str">
            <v>LODRINO</v>
          </cell>
        </row>
        <row r="783">
          <cell r="A783" t="str">
            <v>LOGRATO</v>
          </cell>
        </row>
        <row r="784">
          <cell r="A784" t="str">
            <v>LOMAGNA</v>
          </cell>
        </row>
        <row r="785">
          <cell r="A785" t="str">
            <v>LOMAZZO</v>
          </cell>
        </row>
        <row r="786">
          <cell r="A786" t="str">
            <v>LOMELLO</v>
          </cell>
        </row>
        <row r="787">
          <cell r="A787" t="str">
            <v>LONATE CEPPINO</v>
          </cell>
        </row>
        <row r="788">
          <cell r="A788" t="str">
            <v>LONATE POZZOLO</v>
          </cell>
        </row>
        <row r="789">
          <cell r="A789" t="str">
            <v>LONATO</v>
          </cell>
        </row>
        <row r="790">
          <cell r="A790" t="str">
            <v>LONGHENA</v>
          </cell>
        </row>
        <row r="791">
          <cell r="A791" t="str">
            <v>LONGONE AL SEGRINO</v>
          </cell>
        </row>
        <row r="792">
          <cell r="A792" t="str">
            <v>LOSINE</v>
          </cell>
        </row>
        <row r="793">
          <cell r="A793" t="str">
            <v>LOVERE</v>
          </cell>
        </row>
        <row r="794">
          <cell r="A794" t="str">
            <v>LOVERO</v>
          </cell>
        </row>
        <row r="795">
          <cell r="A795" t="str">
            <v>LOZIO</v>
          </cell>
        </row>
        <row r="796">
          <cell r="A796" t="str">
            <v>LOZZA</v>
          </cell>
        </row>
        <row r="797">
          <cell r="A797" t="str">
            <v>LUCERNATE</v>
          </cell>
        </row>
        <row r="798">
          <cell r="A798" t="str">
            <v>LUINO</v>
          </cell>
        </row>
        <row r="799">
          <cell r="A799" t="str">
            <v>LUISAGO</v>
          </cell>
        </row>
        <row r="800">
          <cell r="A800" t="str">
            <v>LUMEZZANE</v>
          </cell>
        </row>
        <row r="801">
          <cell r="A801" t="str">
            <v>LUNGAVILLA</v>
          </cell>
        </row>
        <row r="802">
          <cell r="A802" t="str">
            <v>LURAGO D'ERBA</v>
          </cell>
        </row>
        <row r="803">
          <cell r="A803" t="str">
            <v>LURAGO MARINONE</v>
          </cell>
        </row>
        <row r="804">
          <cell r="A804" t="str">
            <v>LURANO</v>
          </cell>
        </row>
        <row r="805">
          <cell r="A805" t="str">
            <v>LURATE CACCIVIO</v>
          </cell>
        </row>
        <row r="806">
          <cell r="A806" t="str">
            <v>LUVINATE</v>
          </cell>
        </row>
        <row r="807">
          <cell r="A807" t="str">
            <v>LUZZANA</v>
          </cell>
        </row>
        <row r="808">
          <cell r="A808" t="str">
            <v>MACCAGNO</v>
          </cell>
        </row>
        <row r="809">
          <cell r="A809" t="str">
            <v>MACCASTORNA</v>
          </cell>
        </row>
        <row r="810">
          <cell r="A810" t="str">
            <v>MACHERIO</v>
          </cell>
        </row>
        <row r="811">
          <cell r="A811" t="str">
            <v>MACLODIO</v>
          </cell>
        </row>
        <row r="812">
          <cell r="A812" t="str">
            <v>MADESIMO</v>
          </cell>
        </row>
        <row r="813">
          <cell r="A813" t="str">
            <v>MADIGNANO</v>
          </cell>
        </row>
        <row r="814">
          <cell r="A814" t="str">
            <v>MADONE</v>
          </cell>
        </row>
        <row r="815">
          <cell r="A815" t="str">
            <v>MADONNA DELLA SCOPERTA (FR.LONATO)</v>
          </cell>
        </row>
        <row r="816">
          <cell r="A816" t="str">
            <v>MAGASA</v>
          </cell>
        </row>
        <row r="817">
          <cell r="A817" t="str">
            <v>MAGENTA</v>
          </cell>
        </row>
        <row r="818">
          <cell r="A818" t="str">
            <v>MAGHERNO</v>
          </cell>
        </row>
        <row r="819">
          <cell r="A819" t="str">
            <v>MAGNACAVALLO</v>
          </cell>
        </row>
        <row r="820">
          <cell r="A820" t="str">
            <v>MAGNAGO</v>
          </cell>
        </row>
        <row r="821">
          <cell r="A821" t="str">
            <v>MAGREGLIO</v>
          </cell>
        </row>
        <row r="822">
          <cell r="A822" t="str">
            <v>MAIRAGO</v>
          </cell>
        </row>
        <row r="823">
          <cell r="A823" t="str">
            <v>MAIRANO</v>
          </cell>
        </row>
        <row r="824">
          <cell r="A824" t="str">
            <v>MALAGNINO</v>
          </cell>
        </row>
        <row r="825">
          <cell r="A825" t="str">
            <v>MALEGNO</v>
          </cell>
        </row>
        <row r="826">
          <cell r="A826" t="str">
            <v>MALEO</v>
          </cell>
        </row>
        <row r="827">
          <cell r="A827" t="str">
            <v>MALGESSO</v>
          </cell>
        </row>
        <row r="828">
          <cell r="A828" t="str">
            <v>MALGRATE</v>
          </cell>
        </row>
        <row r="829">
          <cell r="A829" t="str">
            <v>MALNATE</v>
          </cell>
        </row>
        <row r="830">
          <cell r="A830" t="str">
            <v>MALONNO</v>
          </cell>
        </row>
        <row r="831">
          <cell r="A831" t="str">
            <v>MANDELLO DEL LARIO</v>
          </cell>
        </row>
        <row r="832">
          <cell r="A832" t="str">
            <v>MANERBA DEL GARDA</v>
          </cell>
        </row>
        <row r="833">
          <cell r="A833" t="str">
            <v>MANERBIO</v>
          </cell>
        </row>
        <row r="834">
          <cell r="A834" t="str">
            <v>MANTELLO</v>
          </cell>
        </row>
        <row r="835">
          <cell r="A835" t="str">
            <v>MANTOVA</v>
          </cell>
        </row>
        <row r="836">
          <cell r="A836" t="str">
            <v>MAPELLO</v>
          </cell>
        </row>
        <row r="837">
          <cell r="A837" t="str">
            <v>MARCALLO CON CASONE</v>
          </cell>
        </row>
        <row r="838">
          <cell r="A838" t="str">
            <v>MARCARIA</v>
          </cell>
        </row>
        <row r="839">
          <cell r="A839" t="str">
            <v>MARCHENO</v>
          </cell>
        </row>
        <row r="840">
          <cell r="A840" t="str">
            <v>MARCHIROLO</v>
          </cell>
        </row>
        <row r="841">
          <cell r="A841" t="str">
            <v>MARCIGNAGO</v>
          </cell>
        </row>
        <row r="842">
          <cell r="A842" t="str">
            <v>MARGNO</v>
          </cell>
        </row>
        <row r="843">
          <cell r="A843" t="str">
            <v>MARIANA MANTOVANA</v>
          </cell>
        </row>
        <row r="844">
          <cell r="A844" t="str">
            <v>MARIANO COMENSE</v>
          </cell>
        </row>
        <row r="845">
          <cell r="A845" t="str">
            <v>MARMENTINO</v>
          </cell>
        </row>
        <row r="846">
          <cell r="A846" t="str">
            <v>MARMIROLO</v>
          </cell>
        </row>
        <row r="847">
          <cell r="A847" t="str">
            <v>MARNATE</v>
          </cell>
        </row>
        <row r="848">
          <cell r="A848" t="str">
            <v>MARONE</v>
          </cell>
        </row>
        <row r="849">
          <cell r="A849" t="str">
            <v>MARTIGNANA DI PO</v>
          </cell>
        </row>
        <row r="850">
          <cell r="A850" t="str">
            <v>MARTINENGO</v>
          </cell>
        </row>
        <row r="851">
          <cell r="A851" t="str">
            <v>MARUDO</v>
          </cell>
        </row>
        <row r="852">
          <cell r="A852" t="str">
            <v>MARZANO</v>
          </cell>
        </row>
        <row r="853">
          <cell r="A853" t="str">
            <v>MARZIO</v>
          </cell>
        </row>
        <row r="854">
          <cell r="A854" t="str">
            <v>MASATE</v>
          </cell>
        </row>
        <row r="855">
          <cell r="A855" t="str">
            <v>MASCIAGO PRIMO</v>
          </cell>
        </row>
        <row r="856">
          <cell r="A856" t="str">
            <v>MASLIANICO</v>
          </cell>
        </row>
        <row r="857">
          <cell r="A857" t="str">
            <v>MASSALENGO</v>
          </cell>
        </row>
        <row r="858">
          <cell r="A858" t="str">
            <v>MAZZANO</v>
          </cell>
        </row>
        <row r="859">
          <cell r="A859" t="str">
            <v>MAZZO DI VALTELLINA</v>
          </cell>
        </row>
        <row r="860">
          <cell r="A860" t="str">
            <v>MEDA</v>
          </cell>
        </row>
        <row r="861">
          <cell r="A861" t="str">
            <v>MEDE</v>
          </cell>
        </row>
        <row r="862">
          <cell r="A862" t="str">
            <v>MEDIGLIA</v>
          </cell>
        </row>
        <row r="863">
          <cell r="A863" t="str">
            <v>MEDOLAGO</v>
          </cell>
        </row>
        <row r="864">
          <cell r="A864" t="str">
            <v>MEDOLE</v>
          </cell>
        </row>
        <row r="865">
          <cell r="A865" t="str">
            <v>MELEGNANO</v>
          </cell>
        </row>
        <row r="866">
          <cell r="A866" t="str">
            <v>MELETI</v>
          </cell>
        </row>
        <row r="867">
          <cell r="A867" t="str">
            <v>MELLO</v>
          </cell>
        </row>
        <row r="868">
          <cell r="A868" t="str">
            <v>MELZO</v>
          </cell>
        </row>
        <row r="869">
          <cell r="A869" t="str">
            <v>MENAGGIO</v>
          </cell>
        </row>
        <row r="870">
          <cell r="A870" t="str">
            <v>MENAROLA</v>
          </cell>
        </row>
        <row r="871">
          <cell r="A871" t="str">
            <v>MENCONICO</v>
          </cell>
        </row>
        <row r="872">
          <cell r="A872" t="str">
            <v>MERATE</v>
          </cell>
        </row>
        <row r="873">
          <cell r="A873" t="str">
            <v>MERCALLO</v>
          </cell>
        </row>
        <row r="874">
          <cell r="A874" t="str">
            <v>MERLINO</v>
          </cell>
        </row>
        <row r="875">
          <cell r="A875" t="str">
            <v>MERONE</v>
          </cell>
        </row>
        <row r="876">
          <cell r="A876" t="str">
            <v>MESE</v>
          </cell>
        </row>
        <row r="877">
          <cell r="A877" t="str">
            <v>MESENZANA</v>
          </cell>
        </row>
        <row r="878">
          <cell r="A878" t="str">
            <v>MESERO</v>
          </cell>
        </row>
        <row r="879">
          <cell r="A879" t="str">
            <v>MEZZAGO</v>
          </cell>
        </row>
        <row r="880">
          <cell r="A880" t="str">
            <v>MEZZANA BIGLI</v>
          </cell>
        </row>
        <row r="881">
          <cell r="A881" t="str">
            <v>MEZZANA RABATTONE</v>
          </cell>
        </row>
        <row r="882">
          <cell r="A882" t="str">
            <v>MEZZANINO</v>
          </cell>
        </row>
        <row r="883">
          <cell r="A883" t="str">
            <v>MEZZEGRA</v>
          </cell>
        </row>
        <row r="884">
          <cell r="A884" t="str">
            <v>MEZZOLDO</v>
          </cell>
        </row>
        <row r="885">
          <cell r="A885" t="str">
            <v>MILANO</v>
          </cell>
        </row>
        <row r="886">
          <cell r="A886" t="str">
            <v>MILZANO</v>
          </cell>
        </row>
        <row r="887">
          <cell r="A887" t="str">
            <v>MIRADOLO TERME</v>
          </cell>
        </row>
        <row r="888">
          <cell r="A888" t="str">
            <v>MISANO DI GERA D'ADDA</v>
          </cell>
        </row>
        <row r="889">
          <cell r="A889" t="str">
            <v>MISINTO</v>
          </cell>
        </row>
        <row r="890">
          <cell r="A890" t="str">
            <v>MISSAGLIA</v>
          </cell>
        </row>
        <row r="891">
          <cell r="A891" t="str">
            <v>MOGGIO</v>
          </cell>
        </row>
        <row r="892">
          <cell r="A892" t="str">
            <v>MOGLIA</v>
          </cell>
        </row>
        <row r="893">
          <cell r="A893" t="str">
            <v>MOIO DE'CALVI</v>
          </cell>
        </row>
        <row r="894">
          <cell r="A894" t="str">
            <v>MOLTENO</v>
          </cell>
        </row>
        <row r="895">
          <cell r="A895" t="str">
            <v>MOLTRASIO</v>
          </cell>
        </row>
        <row r="896">
          <cell r="A896" t="str">
            <v>MONASTEROLO DEL CASTELLO</v>
          </cell>
        </row>
        <row r="897">
          <cell r="A897" t="str">
            <v>MONGUZZO</v>
          </cell>
        </row>
        <row r="898">
          <cell r="A898" t="str">
            <v>MONIGA DEL GARDA</v>
          </cell>
        </row>
        <row r="899">
          <cell r="A899" t="str">
            <v>MONNO</v>
          </cell>
        </row>
        <row r="900">
          <cell r="A900" t="str">
            <v>MONTAGNA IN VALTELLINA</v>
          </cell>
        </row>
        <row r="901">
          <cell r="A901" t="str">
            <v>MONTALTO PAVESE</v>
          </cell>
        </row>
        <row r="902">
          <cell r="A902" t="str">
            <v>MONTANASO LOMBARDO</v>
          </cell>
        </row>
        <row r="903">
          <cell r="A903" t="str">
            <v>MONTANO LUCINO</v>
          </cell>
        </row>
        <row r="904">
          <cell r="A904" t="str">
            <v>MONTE CREMASCO</v>
          </cell>
        </row>
        <row r="905">
          <cell r="A905" t="str">
            <v>MONTE ISOLA</v>
          </cell>
        </row>
        <row r="906">
          <cell r="A906" t="str">
            <v>MONTE MARENZO</v>
          </cell>
        </row>
        <row r="907">
          <cell r="A907" t="str">
            <v>MONTEBELLO DELLA BATTAGLIA</v>
          </cell>
        </row>
        <row r="908">
          <cell r="A908" t="str">
            <v>MONTECALVO VERSIGGIA</v>
          </cell>
        </row>
        <row r="909">
          <cell r="A909" t="str">
            <v>MONTEGRINO VALTRAVAGLIA</v>
          </cell>
        </row>
        <row r="910">
          <cell r="A910" t="str">
            <v>MONTELLO</v>
          </cell>
        </row>
        <row r="911">
          <cell r="A911" t="str">
            <v>MONTEMEZZO</v>
          </cell>
        </row>
        <row r="912">
          <cell r="A912" t="str">
            <v>MONTESCANO</v>
          </cell>
        </row>
        <row r="913">
          <cell r="A913" t="str">
            <v>MONTESEGALE</v>
          </cell>
        </row>
        <row r="914">
          <cell r="A914" t="str">
            <v>MONTEVECCHIA</v>
          </cell>
        </row>
        <row r="915">
          <cell r="A915" t="str">
            <v>MONTICELLI BRUSATI</v>
          </cell>
        </row>
        <row r="916">
          <cell r="A916" t="str">
            <v>MONTICELLI PAVESE</v>
          </cell>
        </row>
        <row r="917">
          <cell r="A917" t="str">
            <v>MONTICELLO BRIANZA</v>
          </cell>
        </row>
        <row r="918">
          <cell r="A918" t="str">
            <v>MONTICHIARI</v>
          </cell>
        </row>
        <row r="919">
          <cell r="A919" t="str">
            <v>MONTIRONE</v>
          </cell>
        </row>
        <row r="920">
          <cell r="A920" t="str">
            <v>MONTODINE</v>
          </cell>
        </row>
        <row r="921">
          <cell r="A921" t="str">
            <v>MONTONALE ALTO (FR.DESENZANO GARDA)</v>
          </cell>
        </row>
        <row r="922">
          <cell r="A922" t="str">
            <v>MONTONALE BASSO(FR.DESENZANO GARDA)</v>
          </cell>
        </row>
        <row r="923">
          <cell r="A923" t="str">
            <v>MONTORFANO</v>
          </cell>
        </row>
        <row r="924">
          <cell r="A924" t="str">
            <v>MONTU' BECCARIA</v>
          </cell>
        </row>
        <row r="925">
          <cell r="A925" t="str">
            <v>MONVALLE</v>
          </cell>
        </row>
        <row r="926">
          <cell r="A926" t="str">
            <v>MONZA</v>
          </cell>
        </row>
        <row r="927">
          <cell r="A927" t="str">
            <v>MONZAMBANO</v>
          </cell>
        </row>
        <row r="928">
          <cell r="A928" t="str">
            <v>MORAZZONE</v>
          </cell>
        </row>
        <row r="929">
          <cell r="A929" t="str">
            <v>MORBEGNO</v>
          </cell>
        </row>
        <row r="930">
          <cell r="A930" t="str">
            <v>MORENGO</v>
          </cell>
        </row>
        <row r="931">
          <cell r="A931" t="str">
            <v>MORIMONDO</v>
          </cell>
        </row>
        <row r="932">
          <cell r="A932" t="str">
            <v>MORNAGO</v>
          </cell>
        </row>
        <row r="933">
          <cell r="A933" t="str">
            <v>MORNICO AL SERIO</v>
          </cell>
        </row>
        <row r="934">
          <cell r="A934" t="str">
            <v>MORNICO LOSANA</v>
          </cell>
        </row>
        <row r="935">
          <cell r="A935" t="str">
            <v>MORTARA</v>
          </cell>
        </row>
        <row r="936">
          <cell r="A936" t="str">
            <v>MORTERONE</v>
          </cell>
        </row>
        <row r="937">
          <cell r="A937" t="str">
            <v>MOSCAZZANO</v>
          </cell>
        </row>
        <row r="938">
          <cell r="A938" t="str">
            <v>MOTTA BALUFFI</v>
          </cell>
        </row>
        <row r="939">
          <cell r="A939" t="str">
            <v>MOTTA VISCONTI</v>
          </cell>
        </row>
        <row r="940">
          <cell r="A940" t="str">
            <v>MOTTEGGIANA</v>
          </cell>
        </row>
        <row r="941">
          <cell r="A941" t="str">
            <v>MOZZANICA</v>
          </cell>
        </row>
        <row r="942">
          <cell r="A942" t="str">
            <v>MOZZATE</v>
          </cell>
        </row>
        <row r="943">
          <cell r="A943" t="str">
            <v>MOZZO</v>
          </cell>
        </row>
        <row r="944">
          <cell r="A944" t="str">
            <v>MUGGIO'</v>
          </cell>
        </row>
        <row r="945">
          <cell r="A945" t="str">
            <v>MULAZZANO</v>
          </cell>
        </row>
        <row r="946">
          <cell r="A946" t="str">
            <v>MURA</v>
          </cell>
        </row>
        <row r="947">
          <cell r="A947" t="str">
            <v>MUSCOLINE</v>
          </cell>
        </row>
        <row r="948">
          <cell r="A948" t="str">
            <v>MUSSO</v>
          </cell>
        </row>
        <row r="949">
          <cell r="A949" t="str">
            <v>NAVE</v>
          </cell>
        </row>
        <row r="950">
          <cell r="A950" t="str">
            <v>NEMBRO</v>
          </cell>
        </row>
        <row r="951">
          <cell r="A951" t="str">
            <v>NERVIANO</v>
          </cell>
        </row>
        <row r="952">
          <cell r="A952" t="str">
            <v>NESSO</v>
          </cell>
        </row>
        <row r="953">
          <cell r="A953" t="str">
            <v>NIARDO</v>
          </cell>
        </row>
        <row r="954">
          <cell r="A954" t="str">
            <v>NIBIONNO</v>
          </cell>
        </row>
        <row r="955">
          <cell r="A955" t="str">
            <v>NICORVO</v>
          </cell>
        </row>
        <row r="956">
          <cell r="A956" t="str">
            <v>NOSATE</v>
          </cell>
        </row>
        <row r="957">
          <cell r="A957" t="str">
            <v>NOVA MILANESE</v>
          </cell>
        </row>
        <row r="958">
          <cell r="A958" t="str">
            <v>NOVATE MEZZOLA</v>
          </cell>
        </row>
        <row r="959">
          <cell r="A959" t="str">
            <v>NOVATE MILANESE</v>
          </cell>
        </row>
        <row r="960">
          <cell r="A960" t="str">
            <v>NOVEDRATE</v>
          </cell>
        </row>
        <row r="961">
          <cell r="A961" t="str">
            <v>NOVIGLIO</v>
          </cell>
        </row>
        <row r="962">
          <cell r="A962" t="str">
            <v>NUVOLENTO</v>
          </cell>
        </row>
        <row r="963">
          <cell r="A963" t="str">
            <v>NUVOLERA</v>
          </cell>
        </row>
        <row r="964">
          <cell r="A964" t="str">
            <v>ODOLO</v>
          </cell>
        </row>
        <row r="965">
          <cell r="A965" t="str">
            <v>OFFANENGO</v>
          </cell>
        </row>
        <row r="966">
          <cell r="A966" t="str">
            <v>OFFLAGA</v>
          </cell>
        </row>
        <row r="967">
          <cell r="A967" t="str">
            <v>OGGIONA CON SANTO STEFANO</v>
          </cell>
        </row>
        <row r="968">
          <cell r="A968" t="str">
            <v>OGGIONO</v>
          </cell>
        </row>
        <row r="969">
          <cell r="A969" t="str">
            <v>OLEVANO DI LOMELLINA</v>
          </cell>
        </row>
        <row r="970">
          <cell r="A970" t="str">
            <v>OLGIATE COMASCO</v>
          </cell>
        </row>
        <row r="971">
          <cell r="A971" t="str">
            <v>OLGIATE MOLGORA</v>
          </cell>
        </row>
        <row r="972">
          <cell r="A972" t="str">
            <v>OLGIATE OLONA</v>
          </cell>
        </row>
        <row r="973">
          <cell r="A973" t="str">
            <v>OLGINATE</v>
          </cell>
        </row>
        <row r="974">
          <cell r="A974" t="str">
            <v>OLIVA GESSI</v>
          </cell>
        </row>
        <row r="975">
          <cell r="A975" t="str">
            <v>OLIVETO LARIO</v>
          </cell>
        </row>
        <row r="976">
          <cell r="A976" t="str">
            <v>OLMENETA</v>
          </cell>
        </row>
        <row r="977">
          <cell r="A977" t="str">
            <v>OLMO AL BREMBO</v>
          </cell>
        </row>
        <row r="978">
          <cell r="A978" t="str">
            <v>OLTRE IL COLLE</v>
          </cell>
        </row>
        <row r="979">
          <cell r="A979" t="str">
            <v>OLTRESSENDA ALTA</v>
          </cell>
        </row>
        <row r="980">
          <cell r="A980" t="str">
            <v>OLTRONA DI SAN MAMETTE</v>
          </cell>
        </row>
        <row r="981">
          <cell r="A981" t="str">
            <v>OME</v>
          </cell>
        </row>
        <row r="982">
          <cell r="A982" t="str">
            <v>ONETA</v>
          </cell>
        </row>
        <row r="983">
          <cell r="A983" t="str">
            <v>ONO SAN PIETRO</v>
          </cell>
        </row>
        <row r="984">
          <cell r="A984" t="str">
            <v>ONORE</v>
          </cell>
        </row>
        <row r="985">
          <cell r="A985" t="str">
            <v>OPERA</v>
          </cell>
        </row>
        <row r="986">
          <cell r="A986" t="str">
            <v>ORIGGIO</v>
          </cell>
        </row>
        <row r="987">
          <cell r="A987" t="str">
            <v>ORINO</v>
          </cell>
        </row>
        <row r="988">
          <cell r="A988" t="str">
            <v>ORIO AL SERIO</v>
          </cell>
        </row>
        <row r="989">
          <cell r="A989" t="str">
            <v>ORIO LITTA</v>
          </cell>
        </row>
        <row r="990">
          <cell r="A990" t="str">
            <v>ORNAGO</v>
          </cell>
        </row>
        <row r="991">
          <cell r="A991" t="str">
            <v>ORNICA</v>
          </cell>
        </row>
        <row r="992">
          <cell r="A992" t="str">
            <v>ORSENIGO</v>
          </cell>
        </row>
        <row r="993">
          <cell r="A993" t="str">
            <v>ORZINUOVI</v>
          </cell>
        </row>
        <row r="994">
          <cell r="A994" t="str">
            <v>ORZIVECCHI</v>
          </cell>
        </row>
        <row r="995">
          <cell r="A995" t="str">
            <v>OSIO SOPRA</v>
          </cell>
        </row>
        <row r="996">
          <cell r="A996" t="str">
            <v>OSIO SOTTO</v>
          </cell>
        </row>
        <row r="997">
          <cell r="A997" t="str">
            <v>OSMATE</v>
          </cell>
        </row>
        <row r="998">
          <cell r="A998" t="str">
            <v>OSNAGO</v>
          </cell>
        </row>
        <row r="999">
          <cell r="A999" t="str">
            <v>OSPEDALETTO LODIGIANO</v>
          </cell>
        </row>
        <row r="1000">
          <cell r="A1000" t="str">
            <v>OSPITALETTO</v>
          </cell>
        </row>
        <row r="1001">
          <cell r="A1001" t="str">
            <v>OSSAGO LODIGIANO</v>
          </cell>
        </row>
        <row r="1002">
          <cell r="A1002" t="str">
            <v>OSSIMO</v>
          </cell>
        </row>
        <row r="1003">
          <cell r="A1003" t="str">
            <v>OSSONA</v>
          </cell>
        </row>
        <row r="1004">
          <cell r="A1004" t="str">
            <v>OSSUCCIO</v>
          </cell>
        </row>
        <row r="1005">
          <cell r="A1005" t="str">
            <v>OSTIANO</v>
          </cell>
        </row>
        <row r="1006">
          <cell r="A1006" t="str">
            <v>OSTIGLIA</v>
          </cell>
        </row>
        <row r="1007">
          <cell r="A1007" t="str">
            <v>OTTOBIANO</v>
          </cell>
        </row>
        <row r="1008">
          <cell r="A1008" t="str">
            <v>OZZERO</v>
          </cell>
        </row>
        <row r="1009">
          <cell r="A1009" t="str">
            <v>PADENGHE SUL GARDA</v>
          </cell>
        </row>
        <row r="1010">
          <cell r="A1010" t="str">
            <v>PADERNO D'ADDA</v>
          </cell>
        </row>
        <row r="1011">
          <cell r="A1011" t="str">
            <v>PADERNO DUGNANO</v>
          </cell>
        </row>
        <row r="1012">
          <cell r="A1012" t="str">
            <v>PADERNO FRANCIACORTA</v>
          </cell>
        </row>
        <row r="1013">
          <cell r="A1013" t="str">
            <v>PADERNO PONCHIELLI</v>
          </cell>
        </row>
        <row r="1014">
          <cell r="A1014" t="str">
            <v>PAGAZZANO</v>
          </cell>
        </row>
        <row r="1015">
          <cell r="A1015" t="str">
            <v>PAGNONA</v>
          </cell>
        </row>
        <row r="1016">
          <cell r="A1016" t="str">
            <v>PAISCO LOVENO</v>
          </cell>
        </row>
        <row r="1017">
          <cell r="A1017" t="str">
            <v>PAITONE</v>
          </cell>
        </row>
        <row r="1018">
          <cell r="A1018" t="str">
            <v>PALADINA</v>
          </cell>
        </row>
        <row r="1019">
          <cell r="A1019" t="str">
            <v>PALAZZAGO</v>
          </cell>
        </row>
        <row r="1020">
          <cell r="A1020" t="str">
            <v>PALAZZO PIGNANO</v>
          </cell>
        </row>
        <row r="1021">
          <cell r="A1021" t="str">
            <v>PALAZZOLO SULL'OGLIO</v>
          </cell>
        </row>
        <row r="1022">
          <cell r="A1022" t="str">
            <v>PALESTRO</v>
          </cell>
        </row>
        <row r="1023">
          <cell r="A1023" t="str">
            <v>PALOSCO</v>
          </cell>
        </row>
        <row r="1024">
          <cell r="A1024" t="str">
            <v>PANCARANA</v>
          </cell>
        </row>
        <row r="1025">
          <cell r="A1025" t="str">
            <v>PANDINO</v>
          </cell>
        </row>
        <row r="1026">
          <cell r="A1026" t="str">
            <v>PANTIGLIATE</v>
          </cell>
        </row>
        <row r="1027">
          <cell r="A1027" t="str">
            <v>PARABIAGO</v>
          </cell>
        </row>
        <row r="1028">
          <cell r="A1028" t="str">
            <v>PARATICO</v>
          </cell>
        </row>
        <row r="1029">
          <cell r="A1029" t="str">
            <v>PARE'</v>
          </cell>
        </row>
        <row r="1030">
          <cell r="A1030" t="str">
            <v>PARLASCO</v>
          </cell>
        </row>
        <row r="1031">
          <cell r="A1031" t="str">
            <v>PARONA</v>
          </cell>
        </row>
        <row r="1032">
          <cell r="A1032" t="str">
            <v>PARRE</v>
          </cell>
        </row>
        <row r="1033">
          <cell r="A1033" t="str">
            <v>PARZANICA</v>
          </cell>
        </row>
        <row r="1034">
          <cell r="A1034" t="str">
            <v>PASPARDO</v>
          </cell>
        </row>
        <row r="1035">
          <cell r="A1035" t="str">
            <v>PASSIRANO</v>
          </cell>
        </row>
        <row r="1036">
          <cell r="A1036" t="str">
            <v>PASTURO</v>
          </cell>
        </row>
        <row r="1037">
          <cell r="A1037" t="str">
            <v>PAULLO</v>
          </cell>
        </row>
        <row r="1038">
          <cell r="A1038" t="str">
            <v>PAVIA</v>
          </cell>
        </row>
        <row r="1039">
          <cell r="A1039" t="str">
            <v>PAVONE DEL MELLA</v>
          </cell>
        </row>
        <row r="1040">
          <cell r="A1040" t="str">
            <v>PEDESINA</v>
          </cell>
        </row>
        <row r="1041">
          <cell r="A1041" t="str">
            <v>PEDRENGO</v>
          </cell>
        </row>
        <row r="1042">
          <cell r="A1042" t="str">
            <v>PEGLIO</v>
          </cell>
        </row>
        <row r="1043">
          <cell r="A1043" t="str">
            <v>PEGOGNAGA</v>
          </cell>
        </row>
        <row r="1044">
          <cell r="A1044" t="str">
            <v>PEIA</v>
          </cell>
        </row>
        <row r="1045">
          <cell r="A1045" t="str">
            <v>PELLIO INTELVI</v>
          </cell>
        </row>
        <row r="1046">
          <cell r="A1046" t="str">
            <v>PEREGO</v>
          </cell>
        </row>
        <row r="1047">
          <cell r="A1047" t="str">
            <v>PERLEDO</v>
          </cell>
        </row>
        <row r="1048">
          <cell r="A1048" t="str">
            <v>PERO</v>
          </cell>
        </row>
        <row r="1049">
          <cell r="A1049" t="str">
            <v>PERSICO DOSIMO</v>
          </cell>
        </row>
        <row r="1050">
          <cell r="A1050" t="str">
            <v>PERTICA ALTA</v>
          </cell>
        </row>
        <row r="1051">
          <cell r="A1051" t="str">
            <v>PERTICA BASSA</v>
          </cell>
        </row>
        <row r="1052">
          <cell r="A1052" t="str">
            <v>PESCAROLO ED UNITI</v>
          </cell>
        </row>
        <row r="1053">
          <cell r="A1053" t="str">
            <v>PESCATE</v>
          </cell>
        </row>
        <row r="1054">
          <cell r="A1054" t="str">
            <v>PESCHIERA BORROMEO</v>
          </cell>
        </row>
        <row r="1055">
          <cell r="A1055" t="str">
            <v>PESSANO CON BORNAGO</v>
          </cell>
        </row>
        <row r="1056">
          <cell r="A1056" t="str">
            <v>PESSINA CREMONESE</v>
          </cell>
        </row>
        <row r="1057">
          <cell r="A1057" t="str">
            <v>PEZZAZE</v>
          </cell>
        </row>
        <row r="1058">
          <cell r="A1058" t="str">
            <v>PEZZORO (FRAZ.DI TAVERNOLE MELLA)</v>
          </cell>
        </row>
        <row r="1059">
          <cell r="A1059" t="str">
            <v>PIADENA</v>
          </cell>
        </row>
        <row r="1060">
          <cell r="A1060" t="str">
            <v>PIAN CAMUNO</v>
          </cell>
        </row>
        <row r="1061">
          <cell r="A1061" t="str">
            <v>PIANCOGNO</v>
          </cell>
        </row>
        <row r="1062">
          <cell r="A1062" t="str">
            <v>PIANELLO DEL LARIO</v>
          </cell>
        </row>
        <row r="1063">
          <cell r="A1063" t="str">
            <v>PIANENGO</v>
          </cell>
        </row>
        <row r="1064">
          <cell r="A1064" t="str">
            <v>PIANICO</v>
          </cell>
        </row>
        <row r="1065">
          <cell r="A1065" t="str">
            <v>PIANTEDO</v>
          </cell>
        </row>
        <row r="1066">
          <cell r="A1066" t="str">
            <v>PIARIO</v>
          </cell>
        </row>
        <row r="1067">
          <cell r="A1067" t="str">
            <v>PIATEDA</v>
          </cell>
        </row>
        <row r="1068">
          <cell r="A1068" t="str">
            <v>PIAZZA BREMBANA</v>
          </cell>
        </row>
        <row r="1069">
          <cell r="A1069" t="str">
            <v>PIAZZATORRE</v>
          </cell>
        </row>
        <row r="1070">
          <cell r="A1070" t="str">
            <v>PIAZZOLO</v>
          </cell>
        </row>
        <row r="1071">
          <cell r="A1071" t="str">
            <v>PIERANICA</v>
          </cell>
        </row>
        <row r="1072">
          <cell r="A1072" t="str">
            <v>PIETRA DE'GIORGI</v>
          </cell>
        </row>
        <row r="1073">
          <cell r="A1073" t="str">
            <v>PIEVE ALBIGNOLA</v>
          </cell>
        </row>
        <row r="1074">
          <cell r="A1074" t="str">
            <v>PIEVE D'OLMI</v>
          </cell>
        </row>
        <row r="1075">
          <cell r="A1075" t="str">
            <v>PIEVE DEL CAIRO</v>
          </cell>
        </row>
        <row r="1076">
          <cell r="A1076" t="str">
            <v>PIEVE DI CORIANO</v>
          </cell>
        </row>
        <row r="1077">
          <cell r="A1077" t="str">
            <v>PIEVE EMANUELE</v>
          </cell>
        </row>
        <row r="1078">
          <cell r="A1078" t="str">
            <v>PIEVE FISSIRAGA</v>
          </cell>
        </row>
        <row r="1079">
          <cell r="A1079" t="str">
            <v>PIEVE PORTO MORONE</v>
          </cell>
        </row>
        <row r="1080">
          <cell r="A1080" t="str">
            <v>PIEVE SAN GIACOMO</v>
          </cell>
        </row>
        <row r="1081">
          <cell r="A1081" t="str">
            <v>PIGRA</v>
          </cell>
        </row>
        <row r="1082">
          <cell r="A1082" t="str">
            <v>PINAROLO PO</v>
          </cell>
        </row>
        <row r="1083">
          <cell r="A1083" t="str">
            <v>PINO SULLA SPONDA DEL LAGO MAGGIORE</v>
          </cell>
        </row>
        <row r="1084">
          <cell r="A1084" t="str">
            <v>PIOLTELLO</v>
          </cell>
        </row>
        <row r="1085">
          <cell r="A1085" t="str">
            <v>PISOGNE</v>
          </cell>
        </row>
        <row r="1086">
          <cell r="A1086" t="str">
            <v>PIUBEGA</v>
          </cell>
        </row>
        <row r="1087">
          <cell r="A1087" t="str">
            <v>PIURO</v>
          </cell>
        </row>
        <row r="1088">
          <cell r="A1088" t="str">
            <v>PIZZALE</v>
          </cell>
        </row>
        <row r="1089">
          <cell r="A1089" t="str">
            <v>PIZZIGHETTONE</v>
          </cell>
        </row>
        <row r="1090">
          <cell r="A1090" t="str">
            <v>PLESIO</v>
          </cell>
        </row>
        <row r="1091">
          <cell r="A1091" t="str">
            <v>POGGIO RUSCO</v>
          </cell>
        </row>
        <row r="1092">
          <cell r="A1092" t="str">
            <v>POGGIRIDENTI</v>
          </cell>
        </row>
        <row r="1093">
          <cell r="A1093" t="str">
            <v>POGLIANO MILANESE</v>
          </cell>
        </row>
        <row r="1094">
          <cell r="A1094" t="str">
            <v>POGNANA LARIO</v>
          </cell>
        </row>
        <row r="1095">
          <cell r="A1095" t="str">
            <v>POGNANO</v>
          </cell>
        </row>
        <row r="1096">
          <cell r="A1096" t="str">
            <v>POLAVENO</v>
          </cell>
        </row>
        <row r="1097">
          <cell r="A1097" t="str">
            <v>POLPENAZZE DEL GARDA</v>
          </cell>
        </row>
        <row r="1098">
          <cell r="A1098" t="str">
            <v>POMPIANO</v>
          </cell>
        </row>
        <row r="1099">
          <cell r="A1099" t="str">
            <v>POMPONESCO</v>
          </cell>
        </row>
        <row r="1100">
          <cell r="A1100" t="str">
            <v>PONCARALE</v>
          </cell>
        </row>
        <row r="1101">
          <cell r="A1101" t="str">
            <v>PONNA</v>
          </cell>
        </row>
        <row r="1102">
          <cell r="A1102" t="str">
            <v>PONTE DI LEGNO</v>
          </cell>
        </row>
        <row r="1103">
          <cell r="A1103" t="str">
            <v>PONTE IN VALTELLINA</v>
          </cell>
        </row>
        <row r="1104">
          <cell r="A1104" t="str">
            <v>PONTE LAMBRO</v>
          </cell>
        </row>
        <row r="1105">
          <cell r="A1105" t="str">
            <v>PONTE NIZZA</v>
          </cell>
        </row>
        <row r="1106">
          <cell r="A1106" t="str">
            <v>PONTE NOSSA</v>
          </cell>
        </row>
        <row r="1107">
          <cell r="A1107" t="str">
            <v>PONTE SAN PIETRO</v>
          </cell>
        </row>
        <row r="1108">
          <cell r="A1108" t="str">
            <v>PONTERANICA</v>
          </cell>
        </row>
        <row r="1109">
          <cell r="A1109" t="str">
            <v>PONTEVICO</v>
          </cell>
        </row>
        <row r="1110">
          <cell r="A1110" t="str">
            <v>PONTI SUL MINCIO</v>
          </cell>
        </row>
        <row r="1111">
          <cell r="A1111" t="str">
            <v>PONTIDA</v>
          </cell>
        </row>
        <row r="1112">
          <cell r="A1112" t="str">
            <v>PONTIROLO NUOVO</v>
          </cell>
        </row>
        <row r="1113">
          <cell r="A1113" t="str">
            <v>PONTOGLIO</v>
          </cell>
        </row>
        <row r="1114">
          <cell r="A1114" t="str">
            <v>PORLEZZA</v>
          </cell>
        </row>
        <row r="1115">
          <cell r="A1115" t="str">
            <v>PORTALBERA</v>
          </cell>
        </row>
        <row r="1116">
          <cell r="A1116" t="str">
            <v>PORTO CERESIO</v>
          </cell>
        </row>
        <row r="1117">
          <cell r="A1117" t="str">
            <v>PORTO MANTOVANO</v>
          </cell>
        </row>
        <row r="1118">
          <cell r="A1118" t="str">
            <v>PORTO VALTRAVAGLIA</v>
          </cell>
        </row>
        <row r="1119">
          <cell r="A1119" t="str">
            <v>POSTALESIO</v>
          </cell>
        </row>
        <row r="1120">
          <cell r="A1120" t="str">
            <v>POZZAGLIO ED UNITI</v>
          </cell>
        </row>
        <row r="1121">
          <cell r="A1121" t="str">
            <v>POZZO D'ADDA</v>
          </cell>
        </row>
        <row r="1122">
          <cell r="A1122" t="str">
            <v>POZZOLENGO</v>
          </cell>
        </row>
        <row r="1123">
          <cell r="A1123" t="str">
            <v>POZZUOLO MARTESANA</v>
          </cell>
        </row>
        <row r="1124">
          <cell r="A1124" t="str">
            <v>PRADALUNGA</v>
          </cell>
        </row>
        <row r="1125">
          <cell r="A1125" t="str">
            <v>PRALBOINO</v>
          </cell>
        </row>
        <row r="1126">
          <cell r="A1126" t="str">
            <v>PRATA CAMPORTACCIO</v>
          </cell>
        </row>
        <row r="1127">
          <cell r="A1127" t="str">
            <v>PREDORE</v>
          </cell>
        </row>
        <row r="1128">
          <cell r="A1128" t="str">
            <v>PREGNANA MILANESE</v>
          </cell>
        </row>
        <row r="1129">
          <cell r="A1129" t="str">
            <v>PREMANA</v>
          </cell>
        </row>
        <row r="1130">
          <cell r="A1130" t="str">
            <v>PREMENUGO</v>
          </cell>
        </row>
        <row r="1131">
          <cell r="A1131" t="str">
            <v>PREMOLO</v>
          </cell>
        </row>
        <row r="1132">
          <cell r="A1132" t="str">
            <v>PRESEGLIE</v>
          </cell>
        </row>
        <row r="1133">
          <cell r="A1133" t="str">
            <v>PRESEZZO</v>
          </cell>
        </row>
        <row r="1134">
          <cell r="A1134" t="str">
            <v>PRESTINE</v>
          </cell>
        </row>
        <row r="1135">
          <cell r="A1135" t="str">
            <v>PREVALLE</v>
          </cell>
        </row>
        <row r="1136">
          <cell r="A1136" t="str">
            <v>PRIMALUNA</v>
          </cell>
        </row>
        <row r="1137">
          <cell r="A1137" t="str">
            <v>PROSERPIO</v>
          </cell>
        </row>
        <row r="1138">
          <cell r="A1138" t="str">
            <v>PROVAGLIO D'ISEO</v>
          </cell>
        </row>
        <row r="1139">
          <cell r="A1139" t="str">
            <v>PROVAGLIO VAL SABBIA</v>
          </cell>
        </row>
        <row r="1140">
          <cell r="A1140" t="str">
            <v>PUEGNAGO SUL GARDA</v>
          </cell>
        </row>
        <row r="1141">
          <cell r="A1141" t="str">
            <v>PUMENENGO</v>
          </cell>
        </row>
        <row r="1142">
          <cell r="A1142" t="str">
            <v>PUSIANO</v>
          </cell>
        </row>
        <row r="1143">
          <cell r="A1143" t="str">
            <v>QUINGENTOLE</v>
          </cell>
        </row>
        <row r="1144">
          <cell r="A1144" t="str">
            <v>QUINTANO</v>
          </cell>
        </row>
        <row r="1145">
          <cell r="A1145" t="str">
            <v>QUINZANO D'OGLIO</v>
          </cell>
        </row>
        <row r="1146">
          <cell r="A1146" t="str">
            <v>QUISTELLO</v>
          </cell>
        </row>
        <row r="1147">
          <cell r="A1147" t="str">
            <v>RAMPONIO VERNA</v>
          </cell>
        </row>
        <row r="1148">
          <cell r="A1148" t="str">
            <v>RANCIO VALCUVIA</v>
          </cell>
        </row>
        <row r="1149">
          <cell r="A1149" t="str">
            <v>RANCO</v>
          </cell>
        </row>
        <row r="1150">
          <cell r="A1150" t="str">
            <v>RANICA</v>
          </cell>
        </row>
        <row r="1151">
          <cell r="A1151" t="str">
            <v>RANZANICO</v>
          </cell>
        </row>
        <row r="1152">
          <cell r="A1152" t="str">
            <v>RASURA</v>
          </cell>
        </row>
        <row r="1153">
          <cell r="A1153" t="str">
            <v>REA</v>
          </cell>
        </row>
        <row r="1154">
          <cell r="A1154" t="str">
            <v>REDAVALLE</v>
          </cell>
        </row>
        <row r="1155">
          <cell r="A1155" t="str">
            <v>REDONDESCO</v>
          </cell>
        </row>
        <row r="1156">
          <cell r="A1156" t="str">
            <v>REMEDELLO</v>
          </cell>
        </row>
        <row r="1157">
          <cell r="A1157" t="str">
            <v>RENATE</v>
          </cell>
        </row>
        <row r="1158">
          <cell r="A1158" t="str">
            <v>RESCALDA</v>
          </cell>
        </row>
        <row r="1159">
          <cell r="A1159" t="str">
            <v>RESCALDINA</v>
          </cell>
        </row>
        <row r="1160">
          <cell r="A1160" t="str">
            <v>RETORBIDO</v>
          </cell>
        </row>
        <row r="1161">
          <cell r="A1161" t="str">
            <v>REVERE</v>
          </cell>
        </row>
        <row r="1162">
          <cell r="A1162" t="str">
            <v>REZZAGO</v>
          </cell>
        </row>
        <row r="1163">
          <cell r="A1163" t="str">
            <v>REZZATO</v>
          </cell>
        </row>
        <row r="1164">
          <cell r="A1164" t="str">
            <v>RHO</v>
          </cell>
        </row>
        <row r="1165">
          <cell r="A1165" t="str">
            <v>RICENGO</v>
          </cell>
        </row>
        <row r="1166">
          <cell r="A1166" t="str">
            <v>RIPALTA ARPINA</v>
          </cell>
        </row>
        <row r="1167">
          <cell r="A1167" t="str">
            <v>RIPALTA CREMASCA</v>
          </cell>
        </row>
        <row r="1168">
          <cell r="A1168" t="str">
            <v>RIPALTA GUERINA</v>
          </cell>
        </row>
        <row r="1169">
          <cell r="A1169" t="str">
            <v>RIVA DI SOLTO</v>
          </cell>
        </row>
        <row r="1170">
          <cell r="A1170" t="str">
            <v>RIVANAZZANO</v>
          </cell>
        </row>
        <row r="1171">
          <cell r="A1171" t="str">
            <v>RIVAROLO DEL RE ED UNITI</v>
          </cell>
        </row>
        <row r="1172">
          <cell r="A1172" t="str">
            <v>RIVAROLO MANTOVANO</v>
          </cell>
        </row>
        <row r="1173">
          <cell r="A1173" t="str">
            <v>RIVOLTA D'ADDA</v>
          </cell>
        </row>
        <row r="1174">
          <cell r="A1174" t="str">
            <v>ROBBIATE</v>
          </cell>
        </row>
        <row r="1175">
          <cell r="A1175" t="str">
            <v>ROBBIO</v>
          </cell>
        </row>
        <row r="1176">
          <cell r="A1176" t="str">
            <v>ROBECCHETTO CON INDUNO</v>
          </cell>
        </row>
        <row r="1177">
          <cell r="A1177" t="str">
            <v>ROBECCO D'OGLIO</v>
          </cell>
        </row>
        <row r="1178">
          <cell r="A1178" t="str">
            <v>ROBECCO PAVESE</v>
          </cell>
        </row>
        <row r="1179">
          <cell r="A1179" t="str">
            <v>ROBECCO SUL NAVIGLIO</v>
          </cell>
        </row>
        <row r="1180">
          <cell r="A1180" t="str">
            <v>ROCCA DE'GIORGI</v>
          </cell>
        </row>
        <row r="1181">
          <cell r="A1181" t="str">
            <v>ROCCA SUSELLA</v>
          </cell>
        </row>
        <row r="1182">
          <cell r="A1182" t="str">
            <v>ROCCAFRANCA</v>
          </cell>
        </row>
        <row r="1183">
          <cell r="A1183" t="str">
            <v>RODANO</v>
          </cell>
        </row>
        <row r="1184">
          <cell r="A1184" t="str">
            <v>RODENGO-SAIANO</v>
          </cell>
        </row>
        <row r="1185">
          <cell r="A1185" t="str">
            <v>RODERO</v>
          </cell>
        </row>
        <row r="1186">
          <cell r="A1186" t="str">
            <v>RODIGO</v>
          </cell>
        </row>
        <row r="1187">
          <cell r="A1187" t="str">
            <v>ROE' VOLCIANO</v>
          </cell>
        </row>
        <row r="1188">
          <cell r="A1188" t="str">
            <v>ROGENO</v>
          </cell>
        </row>
        <row r="1189">
          <cell r="A1189" t="str">
            <v>ROGNANO</v>
          </cell>
        </row>
        <row r="1190">
          <cell r="A1190" t="str">
            <v>ROGNO</v>
          </cell>
        </row>
        <row r="1191">
          <cell r="A1191" t="str">
            <v>ROGOLO</v>
          </cell>
        </row>
        <row r="1192">
          <cell r="A1192" t="str">
            <v>ROMAGNESE</v>
          </cell>
        </row>
        <row r="1193">
          <cell r="A1193" t="str">
            <v>ROMANENGO</v>
          </cell>
        </row>
        <row r="1194">
          <cell r="A1194" t="str">
            <v>ROMANO DI LOMBARDIA</v>
          </cell>
        </row>
        <row r="1195">
          <cell r="A1195" t="str">
            <v>RONAGO</v>
          </cell>
        </row>
        <row r="1196">
          <cell r="A1196" t="str">
            <v>RONCADELLE</v>
          </cell>
        </row>
        <row r="1197">
          <cell r="A1197" t="str">
            <v>RONCARO</v>
          </cell>
        </row>
        <row r="1198">
          <cell r="A1198" t="str">
            <v>RONCELLO</v>
          </cell>
        </row>
        <row r="1199">
          <cell r="A1199" t="str">
            <v>RONCO BRIANTINO</v>
          </cell>
        </row>
        <row r="1200">
          <cell r="A1200" t="str">
            <v>RONCOBELLO</v>
          </cell>
        </row>
        <row r="1201">
          <cell r="A1201" t="str">
            <v>RONCOFERRARO</v>
          </cell>
        </row>
        <row r="1202">
          <cell r="A1202" t="str">
            <v>RONCOLA</v>
          </cell>
        </row>
        <row r="1203">
          <cell r="A1203" t="str">
            <v>ROSASCO</v>
          </cell>
        </row>
        <row r="1204">
          <cell r="A1204" t="str">
            <v>ROSATE</v>
          </cell>
        </row>
        <row r="1205">
          <cell r="A1205" t="str">
            <v>ROTA D'IMAGNA</v>
          </cell>
        </row>
        <row r="1206">
          <cell r="A1206" t="str">
            <v>ROVAGNATE</v>
          </cell>
        </row>
        <row r="1207">
          <cell r="A1207" t="str">
            <v>ROVATO</v>
          </cell>
        </row>
        <row r="1208">
          <cell r="A1208" t="str">
            <v>ROVELLASCA</v>
          </cell>
        </row>
        <row r="1209">
          <cell r="A1209" t="str">
            <v>ROVELLO PORRO</v>
          </cell>
        </row>
        <row r="1210">
          <cell r="A1210" t="str">
            <v>ROVERBELLA</v>
          </cell>
        </row>
        <row r="1211">
          <cell r="A1211" t="str">
            <v>ROVESCALA</v>
          </cell>
        </row>
        <row r="1212">
          <cell r="A1212" t="str">
            <v>ROVETTA</v>
          </cell>
        </row>
        <row r="1213">
          <cell r="A1213" t="str">
            <v>ROZZANO</v>
          </cell>
        </row>
        <row r="1214">
          <cell r="A1214" t="str">
            <v>RUDIANO</v>
          </cell>
        </row>
        <row r="1215">
          <cell r="A1215" t="str">
            <v>RUINO</v>
          </cell>
        </row>
        <row r="1216">
          <cell r="A1216" t="str">
            <v>S.PIETRO (FRAZ.DI DESENZANO GARDA)</v>
          </cell>
        </row>
        <row r="1217">
          <cell r="A1217" t="str">
            <v>S.PROSPERO (FRAZ.DI SUZZARA)</v>
          </cell>
        </row>
        <row r="1218">
          <cell r="A1218" t="str">
            <v>SABBIO CHIESE</v>
          </cell>
        </row>
        <row r="1219">
          <cell r="A1219" t="str">
            <v>SABBIONETA</v>
          </cell>
        </row>
        <row r="1220">
          <cell r="A1220" t="str">
            <v>SAILETTO (FRAZ.DI MOTTEGGIANA)</v>
          </cell>
        </row>
        <row r="1221">
          <cell r="A1221" t="str">
            <v>SALA COMACINA</v>
          </cell>
        </row>
        <row r="1222">
          <cell r="A1222" t="str">
            <v>SALE MARASINO</v>
          </cell>
        </row>
        <row r="1223">
          <cell r="A1223" t="str">
            <v>SALERANO SUL LAMBRO</v>
          </cell>
        </row>
        <row r="1224">
          <cell r="A1224" t="str">
            <v>SALO'</v>
          </cell>
        </row>
        <row r="1225">
          <cell r="A1225" t="str">
            <v>SALTRIO</v>
          </cell>
        </row>
        <row r="1226">
          <cell r="A1226" t="str">
            <v>SALVIROLA</v>
          </cell>
        </row>
        <row r="1227">
          <cell r="A1227" t="str">
            <v>SAMARATE</v>
          </cell>
        </row>
        <row r="1228">
          <cell r="A1228" t="str">
            <v>SAMOLACO</v>
          </cell>
        </row>
        <row r="1229">
          <cell r="A1229" t="str">
            <v>SAN BARTOLOMEO VAL CAVARGNA</v>
          </cell>
        </row>
        <row r="1230">
          <cell r="A1230" t="str">
            <v>SAN BASSANO</v>
          </cell>
        </row>
        <row r="1231">
          <cell r="A1231" t="str">
            <v>SAN BENEDETTO PO</v>
          </cell>
        </row>
        <row r="1232">
          <cell r="A1232" t="str">
            <v>SAN CIPRIANO PO</v>
          </cell>
        </row>
        <row r="1233">
          <cell r="A1233" t="str">
            <v>SAN COLOMBANO AL LAMBRO</v>
          </cell>
        </row>
        <row r="1234">
          <cell r="A1234" t="str">
            <v>SAN DAMIANO AL COLLE</v>
          </cell>
        </row>
        <row r="1235">
          <cell r="A1235" t="str">
            <v>SAN DANIELE PO</v>
          </cell>
        </row>
        <row r="1236">
          <cell r="A1236" t="str">
            <v>SAN DONATO MILANESE</v>
          </cell>
        </row>
        <row r="1237">
          <cell r="A1237" t="str">
            <v>SAN FEDELE INTELVI</v>
          </cell>
        </row>
        <row r="1238">
          <cell r="A1238" t="str">
            <v>SAN FELICE DEL BENACO</v>
          </cell>
        </row>
        <row r="1239">
          <cell r="A1239" t="str">
            <v>SAN FERMO DELLA BATTAGLIA</v>
          </cell>
        </row>
        <row r="1240">
          <cell r="A1240" t="str">
            <v>SAN FIORANO</v>
          </cell>
        </row>
        <row r="1241">
          <cell r="A1241" t="str">
            <v>SAN GENESIO ED UNITI</v>
          </cell>
        </row>
        <row r="1242">
          <cell r="A1242" t="str">
            <v>SAN GERVASIO BRESCIANO</v>
          </cell>
        </row>
        <row r="1243">
          <cell r="A1243" t="str">
            <v>SAN GIACOMO DELLE SEGNATE</v>
          </cell>
        </row>
        <row r="1244">
          <cell r="A1244" t="str">
            <v>SAN GIACOMO FILIPPO</v>
          </cell>
        </row>
        <row r="1245">
          <cell r="A1245" t="str">
            <v>SAN GIORGIO DI LOMELLINA</v>
          </cell>
        </row>
        <row r="1246">
          <cell r="A1246" t="str">
            <v>SAN GIORGIO DI MANTOVA</v>
          </cell>
        </row>
        <row r="1247">
          <cell r="A1247" t="str">
            <v>SAN GIORGIO SU LEGNANO</v>
          </cell>
        </row>
        <row r="1248">
          <cell r="A1248" t="str">
            <v>SAN GIOVANNI BIANCO</v>
          </cell>
        </row>
        <row r="1249">
          <cell r="A1249" t="str">
            <v>SAN GIOVANNI DEL DOSSO</v>
          </cell>
        </row>
        <row r="1250">
          <cell r="A1250" t="str">
            <v>SAN GIOVANNI IN CROCE</v>
          </cell>
        </row>
        <row r="1251">
          <cell r="A1251" t="str">
            <v>SAN GIULIANO MILANESE</v>
          </cell>
        </row>
        <row r="1252">
          <cell r="A1252" t="str">
            <v>SAN MARTINO DALL'ARGINE</v>
          </cell>
        </row>
        <row r="1253">
          <cell r="A1253" t="str">
            <v>SAN MARTINO DEL LAGO</v>
          </cell>
        </row>
        <row r="1254">
          <cell r="A1254" t="str">
            <v>SAN MARTINO IN STRADA</v>
          </cell>
        </row>
        <row r="1255">
          <cell r="A1255" t="str">
            <v>SAN MARTINO SICCOMARIO</v>
          </cell>
        </row>
        <row r="1256">
          <cell r="A1256" t="str">
            <v>SAN NAZZARO VAL CAVARGNA</v>
          </cell>
        </row>
        <row r="1257">
          <cell r="A1257" t="str">
            <v>SAN PAOLO</v>
          </cell>
        </row>
        <row r="1258">
          <cell r="A1258" t="str">
            <v>SAN PAOLO D'ARGON</v>
          </cell>
        </row>
        <row r="1259">
          <cell r="A1259" t="str">
            <v>SAN PELLEGRINO TERME</v>
          </cell>
        </row>
        <row r="1260">
          <cell r="A1260" t="str">
            <v>SAN ROCCO AL PORTO</v>
          </cell>
        </row>
        <row r="1261">
          <cell r="A1261" t="str">
            <v>SAN SIRO</v>
          </cell>
        </row>
        <row r="1262">
          <cell r="A1262" t="str">
            <v>SAN VITTORE OLONA</v>
          </cell>
        </row>
        <row r="1263">
          <cell r="A1263" t="str">
            <v>SAN ZENO NAVIGLIO</v>
          </cell>
        </row>
        <row r="1264">
          <cell r="A1264" t="str">
            <v>SAN ZENONE AL LAMBRO</v>
          </cell>
        </row>
        <row r="1265">
          <cell r="A1265" t="str">
            <v>SAN ZENONE AL PO</v>
          </cell>
        </row>
        <row r="1266">
          <cell r="A1266" t="str">
            <v>SANGIANO</v>
          </cell>
        </row>
        <row r="1267">
          <cell r="A1267" t="str">
            <v>SANNAZZARO DE'BURGONDI</v>
          </cell>
        </row>
        <row r="1268">
          <cell r="A1268" t="str">
            <v>SANT'ABBONDIO</v>
          </cell>
        </row>
        <row r="1269">
          <cell r="A1269" t="str">
            <v>SANT'ALESSIO CON VIALONE</v>
          </cell>
        </row>
        <row r="1270">
          <cell r="A1270" t="str">
            <v>SANT'ANGELO LODIGIANO</v>
          </cell>
        </row>
        <row r="1271">
          <cell r="A1271" t="str">
            <v>SANT'ANGELO LOMELLINA</v>
          </cell>
        </row>
        <row r="1272">
          <cell r="A1272" t="str">
            <v>SANT'OMOBONO IMAGNA</v>
          </cell>
        </row>
        <row r="1273">
          <cell r="A1273" t="str">
            <v>SANTA BRIGIDA</v>
          </cell>
        </row>
        <row r="1274">
          <cell r="A1274" t="str">
            <v>SANTA CRISTINA E BISSONE</v>
          </cell>
        </row>
        <row r="1275">
          <cell r="A1275" t="str">
            <v>SANTA GIULETTA</v>
          </cell>
        </row>
        <row r="1276">
          <cell r="A1276" t="str">
            <v>SANTA MARGHERITA DI STAFFORA</v>
          </cell>
        </row>
        <row r="1277">
          <cell r="A1277" t="str">
            <v>SANTA MARIA DELLA VERSA</v>
          </cell>
        </row>
        <row r="1278">
          <cell r="A1278" t="str">
            <v>SANTA MARIA HOE'</v>
          </cell>
        </row>
        <row r="1279">
          <cell r="A1279" t="str">
            <v>SANTA MARIA REZZONICO</v>
          </cell>
        </row>
        <row r="1280">
          <cell r="A1280" t="str">
            <v>SANTO STEFANO LODIGIANO</v>
          </cell>
        </row>
        <row r="1281">
          <cell r="A1281" t="str">
            <v>SANTO STEFANO TICINO</v>
          </cell>
        </row>
        <row r="1282">
          <cell r="A1282" t="str">
            <v>SAREZZO</v>
          </cell>
        </row>
        <row r="1283">
          <cell r="A1283" t="str">
            <v>SARNICO</v>
          </cell>
        </row>
        <row r="1284">
          <cell r="A1284" t="str">
            <v>SARONNO</v>
          </cell>
        </row>
        <row r="1285">
          <cell r="A1285" t="str">
            <v>SARTIRANA LOMELLINA</v>
          </cell>
        </row>
        <row r="1286">
          <cell r="A1286" t="str">
            <v>SAVIORE DELL'ADAMELLO</v>
          </cell>
        </row>
        <row r="1287">
          <cell r="A1287" t="str">
            <v>SCALDASOLE</v>
          </cell>
        </row>
        <row r="1288">
          <cell r="A1288" t="str">
            <v>SCANDOLARA RAVARA</v>
          </cell>
        </row>
        <row r="1289">
          <cell r="A1289" t="str">
            <v>SCANDOLARA RIPA D'OGLIO</v>
          </cell>
        </row>
        <row r="1290">
          <cell r="A1290" t="str">
            <v>SCANZOROSCIATE</v>
          </cell>
        </row>
        <row r="1291">
          <cell r="A1291" t="str">
            <v>SCHIGNANO</v>
          </cell>
        </row>
        <row r="1292">
          <cell r="A1292" t="str">
            <v>SCHILPARIO</v>
          </cell>
        </row>
        <row r="1293">
          <cell r="A1293" t="str">
            <v>SCHIVENOGLIA</v>
          </cell>
        </row>
        <row r="1294">
          <cell r="A1294" t="str">
            <v>SECUGNAGO</v>
          </cell>
        </row>
        <row r="1295">
          <cell r="A1295" t="str">
            <v>SEDRIANO</v>
          </cell>
        </row>
        <row r="1296">
          <cell r="A1296" t="str">
            <v>SEDRINA</v>
          </cell>
        </row>
        <row r="1297">
          <cell r="A1297" t="str">
            <v>SEGRATE</v>
          </cell>
        </row>
        <row r="1298">
          <cell r="A1298" t="str">
            <v>SELLERO</v>
          </cell>
        </row>
        <row r="1299">
          <cell r="A1299" t="str">
            <v>SELVINO</v>
          </cell>
        </row>
        <row r="1300">
          <cell r="A1300" t="str">
            <v>SEMIANA</v>
          </cell>
        </row>
        <row r="1301">
          <cell r="A1301" t="str">
            <v>SENAGO</v>
          </cell>
        </row>
        <row r="1302">
          <cell r="A1302" t="str">
            <v>SENIGA</v>
          </cell>
        </row>
        <row r="1303">
          <cell r="A1303" t="str">
            <v>SENNA COMASCO</v>
          </cell>
        </row>
        <row r="1304">
          <cell r="A1304" t="str">
            <v>SENNA LODIGIANA</v>
          </cell>
        </row>
        <row r="1305">
          <cell r="A1305" t="str">
            <v>SEREGNO</v>
          </cell>
        </row>
        <row r="1306">
          <cell r="A1306" t="str">
            <v>SERGNANO</v>
          </cell>
        </row>
        <row r="1307">
          <cell r="A1307" t="str">
            <v>SERIATE</v>
          </cell>
        </row>
        <row r="1308">
          <cell r="A1308" t="str">
            <v>SERINA</v>
          </cell>
        </row>
        <row r="1309">
          <cell r="A1309" t="str">
            <v>SERLE</v>
          </cell>
        </row>
        <row r="1310">
          <cell r="A1310" t="str">
            <v>SERMIDE</v>
          </cell>
        </row>
        <row r="1311">
          <cell r="A1311" t="str">
            <v>SERNIO</v>
          </cell>
        </row>
        <row r="1312">
          <cell r="A1312" t="str">
            <v>SERRAVALLE A PO</v>
          </cell>
        </row>
        <row r="1313">
          <cell r="A1313" t="str">
            <v>SESTO CALENDE</v>
          </cell>
        </row>
        <row r="1314">
          <cell r="A1314" t="str">
            <v>SESTO ED UNITI</v>
          </cell>
        </row>
        <row r="1315">
          <cell r="A1315" t="str">
            <v>SESTO SAN GIOVANNI</v>
          </cell>
        </row>
        <row r="1316">
          <cell r="A1316" t="str">
            <v>SETTALA</v>
          </cell>
        </row>
        <row r="1317">
          <cell r="A1317" t="str">
            <v>SETTIMO MILANESE</v>
          </cell>
        </row>
        <row r="1318">
          <cell r="A1318" t="str">
            <v>SEVESO</v>
          </cell>
        </row>
        <row r="1319">
          <cell r="A1319" t="str">
            <v>SILVANO PIETRA</v>
          </cell>
        </row>
        <row r="1320">
          <cell r="A1320" t="str">
            <v>SIRMIONE</v>
          </cell>
        </row>
        <row r="1321">
          <cell r="A1321" t="str">
            <v>SIRONE</v>
          </cell>
        </row>
        <row r="1322">
          <cell r="A1322" t="str">
            <v>SIRTORI</v>
          </cell>
        </row>
        <row r="1323">
          <cell r="A1323" t="str">
            <v>SIZIANO</v>
          </cell>
        </row>
        <row r="1324">
          <cell r="A1324" t="str">
            <v>SOIANO DEL LAGO</v>
          </cell>
        </row>
        <row r="1325">
          <cell r="A1325" t="str">
            <v>SOLARO</v>
          </cell>
        </row>
        <row r="1326">
          <cell r="A1326" t="str">
            <v>SOLAROLO RAINERIO</v>
          </cell>
        </row>
        <row r="1327">
          <cell r="A1327" t="str">
            <v>SOLBIATE</v>
          </cell>
        </row>
        <row r="1328">
          <cell r="A1328" t="str">
            <v>SOLBIATE ARNO</v>
          </cell>
        </row>
        <row r="1329">
          <cell r="A1329" t="str">
            <v>SOLBIATE OLONA</v>
          </cell>
        </row>
        <row r="1330">
          <cell r="A1330" t="str">
            <v>SOLFERINO</v>
          </cell>
        </row>
        <row r="1331">
          <cell r="A1331" t="str">
            <v>SOLTO COLLINA</v>
          </cell>
        </row>
        <row r="1332">
          <cell r="A1332" t="str">
            <v>SOLZA</v>
          </cell>
        </row>
        <row r="1333">
          <cell r="A1333" t="str">
            <v>SOMAGLIA</v>
          </cell>
        </row>
        <row r="1334">
          <cell r="A1334" t="str">
            <v>SOMMA LOMBARDO</v>
          </cell>
        </row>
        <row r="1335">
          <cell r="A1335" t="str">
            <v>SOMMO</v>
          </cell>
        </row>
        <row r="1336">
          <cell r="A1336" t="str">
            <v>SONCINO</v>
          </cell>
        </row>
        <row r="1337">
          <cell r="A1337" t="str">
            <v>SONDALO</v>
          </cell>
        </row>
        <row r="1338">
          <cell r="A1338" t="str">
            <v>SONDRIO</v>
          </cell>
        </row>
        <row r="1339">
          <cell r="A1339" t="str">
            <v>SONGAVAZZO</v>
          </cell>
        </row>
        <row r="1340">
          <cell r="A1340" t="str">
            <v>SONICO</v>
          </cell>
        </row>
        <row r="1341">
          <cell r="A1341" t="str">
            <v>SORDIO</v>
          </cell>
        </row>
        <row r="1342">
          <cell r="A1342" t="str">
            <v>SORESINA</v>
          </cell>
        </row>
        <row r="1343">
          <cell r="A1343" t="str">
            <v>SORICO</v>
          </cell>
        </row>
        <row r="1344">
          <cell r="A1344" t="str">
            <v>SORISOLE</v>
          </cell>
        </row>
        <row r="1345">
          <cell r="A1345" t="str">
            <v>SORMANO</v>
          </cell>
        </row>
        <row r="1346">
          <cell r="A1346" t="str">
            <v>SOSPIRO</v>
          </cell>
        </row>
        <row r="1347">
          <cell r="A1347" t="str">
            <v>SOTTO IL MONTE GIOVANNI XXIII</v>
          </cell>
        </row>
        <row r="1348">
          <cell r="A1348" t="str">
            <v>SOVERE</v>
          </cell>
        </row>
        <row r="1349">
          <cell r="A1349" t="str">
            <v>SOVICO</v>
          </cell>
        </row>
        <row r="1350">
          <cell r="A1350" t="str">
            <v>SPESSA</v>
          </cell>
        </row>
        <row r="1351">
          <cell r="A1351" t="str">
            <v>SPINADESCO</v>
          </cell>
        </row>
        <row r="1352">
          <cell r="A1352" t="str">
            <v>SPINEDA</v>
          </cell>
        </row>
        <row r="1353">
          <cell r="A1353" t="str">
            <v>SPINO D'ADDA</v>
          </cell>
        </row>
        <row r="1354">
          <cell r="A1354" t="str">
            <v>SPINONE AL LAGO</v>
          </cell>
        </row>
        <row r="1355">
          <cell r="A1355" t="str">
            <v>SPIRANO</v>
          </cell>
        </row>
        <row r="1356">
          <cell r="A1356" t="str">
            <v>SPRIANA</v>
          </cell>
        </row>
        <row r="1357">
          <cell r="A1357" t="str">
            <v>STAGNO LOMBARDO</v>
          </cell>
        </row>
        <row r="1358">
          <cell r="A1358" t="str">
            <v>STAZZONA</v>
          </cell>
        </row>
        <row r="1359">
          <cell r="A1359" t="str">
            <v>STEZZANO</v>
          </cell>
        </row>
        <row r="1360">
          <cell r="A1360" t="str">
            <v>STRADELLA</v>
          </cell>
        </row>
        <row r="1361">
          <cell r="A1361" t="str">
            <v>STROZZA</v>
          </cell>
        </row>
        <row r="1362">
          <cell r="A1362" t="str">
            <v>SUARDI</v>
          </cell>
        </row>
        <row r="1363">
          <cell r="A1363" t="str">
            <v>SUEGLIO</v>
          </cell>
        </row>
        <row r="1364">
          <cell r="A1364" t="str">
            <v>SUELLO</v>
          </cell>
        </row>
        <row r="1365">
          <cell r="A1365" t="str">
            <v>SUISIO</v>
          </cell>
        </row>
        <row r="1366">
          <cell r="A1366" t="str">
            <v>SULBIATE</v>
          </cell>
        </row>
        <row r="1367">
          <cell r="A1367" t="str">
            <v>SULZANO</v>
          </cell>
        </row>
        <row r="1368">
          <cell r="A1368" t="str">
            <v>SUMIRAGO</v>
          </cell>
        </row>
        <row r="1369">
          <cell r="A1369" t="str">
            <v>SUSTINENTE</v>
          </cell>
        </row>
        <row r="1370">
          <cell r="A1370" t="str">
            <v>SUZZARA</v>
          </cell>
        </row>
        <row r="1371">
          <cell r="A1371" t="str">
            <v>TACENO</v>
          </cell>
        </row>
        <row r="1372">
          <cell r="A1372" t="str">
            <v>TAINO</v>
          </cell>
        </row>
        <row r="1373">
          <cell r="A1373" t="str">
            <v>TALAMONA</v>
          </cell>
        </row>
        <row r="1374">
          <cell r="A1374" t="str">
            <v>TALEGGIO</v>
          </cell>
        </row>
        <row r="1375">
          <cell r="A1375" t="str">
            <v>TARTANO</v>
          </cell>
        </row>
        <row r="1376">
          <cell r="A1376" t="str">
            <v>TAVAZZANO CON VILLAVESCO</v>
          </cell>
        </row>
        <row r="1377">
          <cell r="A1377" t="str">
            <v>TAVERNERIO</v>
          </cell>
        </row>
        <row r="1378">
          <cell r="A1378" t="str">
            <v>TAVERNOLA BERGAMASCA</v>
          </cell>
        </row>
        <row r="1379">
          <cell r="A1379" t="str">
            <v>TAVERNOLE SUL MELLA</v>
          </cell>
        </row>
        <row r="1380">
          <cell r="A1380" t="str">
            <v>TEGLIO</v>
          </cell>
        </row>
        <row r="1381">
          <cell r="A1381" t="str">
            <v>TELGATE</v>
          </cell>
        </row>
        <row r="1382">
          <cell r="A1382" t="str">
            <v>TEMU'</v>
          </cell>
        </row>
        <row r="1383">
          <cell r="A1383" t="str">
            <v>TERNATE</v>
          </cell>
        </row>
        <row r="1384">
          <cell r="A1384" t="str">
            <v>TERNO D'ISOLA</v>
          </cell>
        </row>
        <row r="1385">
          <cell r="A1385" t="str">
            <v>TERRANOVA DEI PASSERINI</v>
          </cell>
        </row>
        <row r="1386">
          <cell r="A1386" t="str">
            <v>TICENGO</v>
          </cell>
        </row>
        <row r="1387">
          <cell r="A1387" t="str">
            <v>TIGNALE</v>
          </cell>
        </row>
        <row r="1388">
          <cell r="A1388" t="str">
            <v>TIRANO</v>
          </cell>
        </row>
        <row r="1389">
          <cell r="A1389" t="str">
            <v>TORBOLE CASAGLIA</v>
          </cell>
        </row>
        <row r="1390">
          <cell r="A1390" t="str">
            <v>TORLINO VIMERCATI</v>
          </cell>
        </row>
        <row r="1391">
          <cell r="A1391" t="str">
            <v>TORNATA</v>
          </cell>
        </row>
        <row r="1392">
          <cell r="A1392" t="str">
            <v>TORNO</v>
          </cell>
        </row>
        <row r="1393">
          <cell r="A1393" t="str">
            <v>TORRAZZA COSTE</v>
          </cell>
        </row>
        <row r="1394">
          <cell r="A1394" t="str">
            <v>TORRE BERETTI E CASTELLARO</v>
          </cell>
        </row>
        <row r="1395">
          <cell r="A1395" t="str">
            <v>TORRE BOLDONE</v>
          </cell>
        </row>
        <row r="1396">
          <cell r="A1396" t="str">
            <v>TORRE D'ARESE</v>
          </cell>
        </row>
        <row r="1397">
          <cell r="A1397" t="str">
            <v>TORRE D'ISOLA</v>
          </cell>
        </row>
        <row r="1398">
          <cell r="A1398" t="str">
            <v>TORRE DE'BUSI</v>
          </cell>
        </row>
        <row r="1399">
          <cell r="A1399" t="str">
            <v>TORRE DE'NEGRI</v>
          </cell>
        </row>
        <row r="1400">
          <cell r="A1400" t="str">
            <v>TORRE DE'PICENARDI</v>
          </cell>
        </row>
        <row r="1401">
          <cell r="A1401" t="str">
            <v>TORRE DE'ROVERI</v>
          </cell>
        </row>
        <row r="1402">
          <cell r="A1402" t="str">
            <v>TORRE DI SANTA MARIA</v>
          </cell>
        </row>
        <row r="1403">
          <cell r="A1403" t="str">
            <v>TORRE PALLAVICINA</v>
          </cell>
        </row>
        <row r="1404">
          <cell r="A1404" t="str">
            <v>TORREVECCHIA PIA</v>
          </cell>
        </row>
        <row r="1405">
          <cell r="A1405" t="str">
            <v>TORRICELLA DEL PIZZO</v>
          </cell>
        </row>
        <row r="1406">
          <cell r="A1406" t="str">
            <v>TORRICELLA VERZATE</v>
          </cell>
        </row>
        <row r="1407">
          <cell r="A1407" t="str">
            <v>TOSCOLANO-MADERNO</v>
          </cell>
        </row>
        <row r="1408">
          <cell r="A1408" t="str">
            <v>TOVO DI SANT'AGATA</v>
          </cell>
        </row>
        <row r="1409">
          <cell r="A1409" t="str">
            <v>TRADATE</v>
          </cell>
        </row>
        <row r="1410">
          <cell r="A1410" t="str">
            <v>TRAONA</v>
          </cell>
        </row>
        <row r="1411">
          <cell r="A1411" t="str">
            <v>TRAVACO' SICCOMARIO</v>
          </cell>
        </row>
        <row r="1412">
          <cell r="A1412" t="str">
            <v>TRAVAGLIATO</v>
          </cell>
        </row>
        <row r="1413">
          <cell r="A1413" t="str">
            <v>TRAVEDONA-MONATE</v>
          </cell>
        </row>
        <row r="1414">
          <cell r="A1414" t="str">
            <v>TREMENICO</v>
          </cell>
        </row>
        <row r="1415">
          <cell r="A1415" t="str">
            <v>TREMEZZO</v>
          </cell>
        </row>
        <row r="1416">
          <cell r="A1416" t="str">
            <v>TREMOSINE</v>
          </cell>
        </row>
        <row r="1417">
          <cell r="A1417" t="str">
            <v>TRENZANO</v>
          </cell>
        </row>
        <row r="1418">
          <cell r="A1418" t="str">
            <v>TRESCORE BALNEARIO</v>
          </cell>
        </row>
        <row r="1419">
          <cell r="A1419" t="str">
            <v>TRESCORE CREMASCO</v>
          </cell>
        </row>
        <row r="1420">
          <cell r="A1420" t="str">
            <v>TRESIVIO</v>
          </cell>
        </row>
        <row r="1421">
          <cell r="A1421" t="str">
            <v>TREVIGLIO</v>
          </cell>
        </row>
        <row r="1422">
          <cell r="A1422" t="str">
            <v>TREVIOLO</v>
          </cell>
        </row>
        <row r="1423">
          <cell r="A1423" t="str">
            <v>TREVISO BRESCIANO</v>
          </cell>
        </row>
        <row r="1424">
          <cell r="A1424" t="str">
            <v>TREZZANO ROSA</v>
          </cell>
        </row>
        <row r="1425">
          <cell r="A1425" t="str">
            <v>TREZZANO SUL NAVIGLIO</v>
          </cell>
        </row>
        <row r="1426">
          <cell r="A1426" t="str">
            <v>TREZZO SULL'ADDA</v>
          </cell>
        </row>
        <row r="1427">
          <cell r="A1427" t="str">
            <v>TREZZONE</v>
          </cell>
        </row>
        <row r="1428">
          <cell r="A1428" t="str">
            <v>TRIBIANO</v>
          </cell>
        </row>
        <row r="1429">
          <cell r="A1429" t="str">
            <v>TRIGOLO</v>
          </cell>
        </row>
        <row r="1430">
          <cell r="A1430" t="str">
            <v>TRIUGGIO</v>
          </cell>
        </row>
        <row r="1431">
          <cell r="A1431" t="str">
            <v>TRIVOLZIO</v>
          </cell>
        </row>
        <row r="1432">
          <cell r="A1432" t="str">
            <v>TROMELLO</v>
          </cell>
        </row>
        <row r="1433">
          <cell r="A1433" t="str">
            <v>TRONZANO LAGO MAGGIORE</v>
          </cell>
        </row>
        <row r="1434">
          <cell r="A1434" t="str">
            <v>TROVO</v>
          </cell>
        </row>
        <row r="1435">
          <cell r="A1435" t="str">
            <v>TRUCCAZZANO</v>
          </cell>
        </row>
        <row r="1436">
          <cell r="A1436" t="str">
            <v>TURANO LODIGIANO</v>
          </cell>
        </row>
        <row r="1437">
          <cell r="A1437" t="str">
            <v>TURATE</v>
          </cell>
        </row>
        <row r="1438">
          <cell r="A1438" t="str">
            <v>TURBIGO</v>
          </cell>
        </row>
        <row r="1439">
          <cell r="A1439" t="str">
            <v>UBIALE CLANEZZO</v>
          </cell>
        </row>
        <row r="1440">
          <cell r="A1440" t="str">
            <v>UBOLDO</v>
          </cell>
        </row>
        <row r="1441">
          <cell r="A1441" t="str">
            <v>UGGIATE-TREVANO</v>
          </cell>
        </row>
        <row r="1442">
          <cell r="A1442" t="str">
            <v>URAGO D'OGLIO</v>
          </cell>
        </row>
        <row r="1443">
          <cell r="A1443" t="str">
            <v>URGNANO</v>
          </cell>
        </row>
        <row r="1444">
          <cell r="A1444" t="str">
            <v>USMATE VELATE</v>
          </cell>
        </row>
        <row r="1445">
          <cell r="A1445" t="str">
            <v>VACCAROLO (FRAZ.DI DESENZANO GARDA)</v>
          </cell>
        </row>
        <row r="1446">
          <cell r="A1446" t="str">
            <v>VAIANO CREMASCO</v>
          </cell>
        </row>
        <row r="1447">
          <cell r="A1447" t="str">
            <v>VAILATE</v>
          </cell>
        </row>
        <row r="1448">
          <cell r="A1448" t="str">
            <v>VAL DI NIZZA</v>
          </cell>
        </row>
        <row r="1449">
          <cell r="A1449" t="str">
            <v>VAL MASINO</v>
          </cell>
        </row>
        <row r="1450">
          <cell r="A1450" t="str">
            <v>VAL REZZO</v>
          </cell>
        </row>
        <row r="1451">
          <cell r="A1451" t="str">
            <v>VALBONDIONE</v>
          </cell>
        </row>
        <row r="1452">
          <cell r="A1452" t="str">
            <v>VALBREMBO</v>
          </cell>
        </row>
        <row r="1453">
          <cell r="A1453" t="str">
            <v>VALBRONA</v>
          </cell>
        </row>
        <row r="1454">
          <cell r="A1454" t="str">
            <v>VALDIDENTRO</v>
          </cell>
        </row>
        <row r="1455">
          <cell r="A1455" t="str">
            <v>VALDISOTTO</v>
          </cell>
        </row>
        <row r="1456">
          <cell r="A1456" t="str">
            <v>VALEGGIO</v>
          </cell>
        </row>
        <row r="1457">
          <cell r="A1457" t="str">
            <v>VALERA FRATTA</v>
          </cell>
        </row>
        <row r="1458">
          <cell r="A1458" t="str">
            <v>VALFURVA</v>
          </cell>
        </row>
        <row r="1459">
          <cell r="A1459" t="str">
            <v>VALGANNA</v>
          </cell>
        </row>
        <row r="1460">
          <cell r="A1460" t="str">
            <v>VALGOGLIO</v>
          </cell>
        </row>
        <row r="1461">
          <cell r="A1461" t="str">
            <v>VALGREGHENTINO</v>
          </cell>
        </row>
        <row r="1462">
          <cell r="A1462" t="str">
            <v>VALLE LOMELLINA</v>
          </cell>
        </row>
        <row r="1463">
          <cell r="A1463" t="str">
            <v>VALLE SALIMBENE</v>
          </cell>
        </row>
        <row r="1464">
          <cell r="A1464" t="str">
            <v>VALLEVE</v>
          </cell>
        </row>
        <row r="1465">
          <cell r="A1465" t="str">
            <v>VALLIO TERME</v>
          </cell>
        </row>
        <row r="1466">
          <cell r="A1466" t="str">
            <v>VALMADRERA</v>
          </cell>
        </row>
        <row r="1467">
          <cell r="A1467" t="str">
            <v>VALMOREA</v>
          </cell>
        </row>
        <row r="1468">
          <cell r="A1468" t="str">
            <v>VALNEGRA</v>
          </cell>
        </row>
        <row r="1469">
          <cell r="A1469" t="str">
            <v>VALSECCA</v>
          </cell>
        </row>
        <row r="1470">
          <cell r="A1470" t="str">
            <v>VALSOLDA</v>
          </cell>
        </row>
        <row r="1471">
          <cell r="A1471" t="str">
            <v>VALTORTA</v>
          </cell>
        </row>
        <row r="1472">
          <cell r="A1472" t="str">
            <v>VALVERDE</v>
          </cell>
        </row>
        <row r="1473">
          <cell r="A1473" t="str">
            <v>VALVESTINO</v>
          </cell>
        </row>
        <row r="1474">
          <cell r="A1474" t="str">
            <v>VANZAGHELLO</v>
          </cell>
        </row>
        <row r="1475">
          <cell r="A1475" t="str">
            <v>VANZAGO</v>
          </cell>
        </row>
        <row r="1476">
          <cell r="A1476" t="str">
            <v>VAPRIO D'ADDA</v>
          </cell>
        </row>
        <row r="1477">
          <cell r="A1477" t="str">
            <v>VARANO BORGHI</v>
          </cell>
        </row>
        <row r="1478">
          <cell r="A1478" t="str">
            <v>VAREDO</v>
          </cell>
        </row>
        <row r="1479">
          <cell r="A1479" t="str">
            <v>VARENNA</v>
          </cell>
        </row>
        <row r="1480">
          <cell r="A1480" t="str">
            <v>VARESE</v>
          </cell>
        </row>
        <row r="1481">
          <cell r="A1481" t="str">
            <v>VARZI</v>
          </cell>
        </row>
        <row r="1482">
          <cell r="A1482" t="str">
            <v>VEDANO AL LAMBRO</v>
          </cell>
        </row>
        <row r="1483">
          <cell r="A1483" t="str">
            <v>VEDANO OLONA</v>
          </cell>
        </row>
        <row r="1484">
          <cell r="A1484" t="str">
            <v>VEDDASCA</v>
          </cell>
        </row>
        <row r="1485">
          <cell r="A1485" t="str">
            <v>VEDESETA</v>
          </cell>
        </row>
        <row r="1486">
          <cell r="A1486" t="str">
            <v>VEDUGGIO CON COLZANO</v>
          </cell>
        </row>
        <row r="1487">
          <cell r="A1487" t="str">
            <v>VELESO</v>
          </cell>
        </row>
        <row r="1488">
          <cell r="A1488" t="str">
            <v>VELEZZO LOMELLINA</v>
          </cell>
        </row>
        <row r="1489">
          <cell r="A1489" t="str">
            <v>VELLEZZO BELLINI</v>
          </cell>
        </row>
        <row r="1490">
          <cell r="A1490" t="str">
            <v>VENDROGNO</v>
          </cell>
        </row>
        <row r="1491">
          <cell r="A1491" t="str">
            <v>VENEGONO INFERIORE</v>
          </cell>
        </row>
        <row r="1492">
          <cell r="A1492" t="str">
            <v>VENEGONO SUPERIORE</v>
          </cell>
        </row>
        <row r="1493">
          <cell r="A1493" t="str">
            <v>VENIANO</v>
          </cell>
        </row>
        <row r="1494">
          <cell r="A1494" t="str">
            <v>VERANO BRIANZA</v>
          </cell>
        </row>
        <row r="1495">
          <cell r="A1495" t="str">
            <v>VERCANA</v>
          </cell>
        </row>
        <row r="1496">
          <cell r="A1496" t="str">
            <v>VERCEIA</v>
          </cell>
        </row>
        <row r="1497">
          <cell r="A1497" t="str">
            <v>VERCURAGO</v>
          </cell>
        </row>
        <row r="1498">
          <cell r="A1498" t="str">
            <v>VERDELLINO</v>
          </cell>
        </row>
        <row r="1499">
          <cell r="A1499" t="str">
            <v>VERDELLO</v>
          </cell>
        </row>
        <row r="1500">
          <cell r="A1500" t="str">
            <v>VERDERIO INFERIORE</v>
          </cell>
        </row>
        <row r="1501">
          <cell r="A1501" t="str">
            <v>VERDERIO SUPERIORE</v>
          </cell>
        </row>
        <row r="1502">
          <cell r="A1502" t="str">
            <v>VERGIATE</v>
          </cell>
        </row>
        <row r="1503">
          <cell r="A1503" t="str">
            <v>VERMEZZO</v>
          </cell>
        </row>
        <row r="1504">
          <cell r="A1504" t="str">
            <v>VERNATE</v>
          </cell>
        </row>
        <row r="1505">
          <cell r="A1505" t="str">
            <v>VEROLANUOVA</v>
          </cell>
        </row>
        <row r="1506">
          <cell r="A1506" t="str">
            <v>VEROLAVECCHIA</v>
          </cell>
        </row>
        <row r="1507">
          <cell r="A1507" t="str">
            <v>VERRETTO</v>
          </cell>
        </row>
        <row r="1508">
          <cell r="A1508" t="str">
            <v>VERRUA PO</v>
          </cell>
        </row>
        <row r="1509">
          <cell r="A1509" t="str">
            <v>VERTEMATE CON MINOPRIO</v>
          </cell>
        </row>
        <row r="1510">
          <cell r="A1510" t="str">
            <v>VERTOVA</v>
          </cell>
        </row>
        <row r="1511">
          <cell r="A1511" t="str">
            <v>VERVIO</v>
          </cell>
        </row>
        <row r="1512">
          <cell r="A1512" t="str">
            <v>VESCOVATO</v>
          </cell>
        </row>
        <row r="1513">
          <cell r="A1513" t="str">
            <v>VESTONE</v>
          </cell>
        </row>
        <row r="1514">
          <cell r="A1514" t="str">
            <v>VESTRENO</v>
          </cell>
        </row>
        <row r="1515">
          <cell r="A1515" t="str">
            <v>VEZZA D'OGLIO</v>
          </cell>
        </row>
        <row r="1516">
          <cell r="A1516" t="str">
            <v>VIADANA</v>
          </cell>
        </row>
        <row r="1517">
          <cell r="A1517" t="str">
            <v>VIADANICA</v>
          </cell>
        </row>
        <row r="1518">
          <cell r="A1518" t="str">
            <v>VIDIGULFO</v>
          </cell>
        </row>
        <row r="1519">
          <cell r="A1519" t="str">
            <v>VIGANO SAN MARTINO</v>
          </cell>
        </row>
        <row r="1520">
          <cell r="A1520" t="str">
            <v>VIGANO'</v>
          </cell>
        </row>
        <row r="1521">
          <cell r="A1521" t="str">
            <v>VIGEVANO</v>
          </cell>
        </row>
        <row r="1522">
          <cell r="A1522" t="str">
            <v>VIGGIU'</v>
          </cell>
        </row>
        <row r="1523">
          <cell r="A1523" t="str">
            <v>VIGNATE</v>
          </cell>
        </row>
        <row r="1524">
          <cell r="A1524" t="str">
            <v>VIGOLO</v>
          </cell>
        </row>
        <row r="1525">
          <cell r="A1525" t="str">
            <v>VILLA BISCOSSI</v>
          </cell>
        </row>
        <row r="1526">
          <cell r="A1526" t="str">
            <v>VILLA CARCINA</v>
          </cell>
        </row>
        <row r="1527">
          <cell r="A1527" t="str">
            <v>VILLA CORTESE</v>
          </cell>
        </row>
        <row r="1528">
          <cell r="A1528" t="str">
            <v>VILLA D'ADDA</v>
          </cell>
        </row>
        <row r="1529">
          <cell r="A1529" t="str">
            <v>VILLA D'ALME'</v>
          </cell>
        </row>
        <row r="1530">
          <cell r="A1530" t="str">
            <v>VILLA D'OGNA</v>
          </cell>
        </row>
        <row r="1531">
          <cell r="A1531" t="str">
            <v>VILLA DI CHIAVENNA</v>
          </cell>
        </row>
        <row r="1532">
          <cell r="A1532" t="str">
            <v>VILLA DI SERIO</v>
          </cell>
        </row>
        <row r="1533">
          <cell r="A1533" t="str">
            <v>VILLA DI TIRANO</v>
          </cell>
        </row>
        <row r="1534">
          <cell r="A1534" t="str">
            <v>VILLA GUARDIA</v>
          </cell>
        </row>
        <row r="1535">
          <cell r="A1535" t="str">
            <v>VILLA POMA</v>
          </cell>
        </row>
        <row r="1536">
          <cell r="A1536" t="str">
            <v>VILLACHIARA</v>
          </cell>
        </row>
        <row r="1537">
          <cell r="A1537" t="str">
            <v>VILLANOVA D'ARDENGHI</v>
          </cell>
        </row>
        <row r="1538">
          <cell r="A1538" t="str">
            <v>VILLANOVA DEL SILLARO</v>
          </cell>
        </row>
        <row r="1539">
          <cell r="A1539" t="str">
            <v>VILLANTERIO</v>
          </cell>
        </row>
        <row r="1540">
          <cell r="A1540" t="str">
            <v>VILLANUOVA SUL CLISI</v>
          </cell>
        </row>
        <row r="1541">
          <cell r="A1541" t="str">
            <v>VILLASANTA</v>
          </cell>
        </row>
        <row r="1542">
          <cell r="A1542" t="str">
            <v>VILLIMPENTA</v>
          </cell>
        </row>
        <row r="1543">
          <cell r="A1543" t="str">
            <v>VILLONGO</v>
          </cell>
        </row>
        <row r="1544">
          <cell r="A1544" t="str">
            <v>VILMINORE DI SCALVE</v>
          </cell>
        </row>
        <row r="1545">
          <cell r="A1545" t="str">
            <v>VIMERCATE</v>
          </cell>
        </row>
        <row r="1546">
          <cell r="A1546" t="str">
            <v>VIMODRONE</v>
          </cell>
        </row>
        <row r="1547">
          <cell r="A1547" t="str">
            <v>VIONE</v>
          </cell>
        </row>
        <row r="1548">
          <cell r="A1548" t="str">
            <v>VIRGILIO</v>
          </cell>
        </row>
        <row r="1549">
          <cell r="A1549" t="str">
            <v>VISANO</v>
          </cell>
        </row>
        <row r="1550">
          <cell r="A1550" t="str">
            <v>VISTARINO</v>
          </cell>
        </row>
        <row r="1551">
          <cell r="A1551" t="str">
            <v>VITTUONE</v>
          </cell>
        </row>
        <row r="1552">
          <cell r="A1552" t="str">
            <v>VIZZOLA TICINO</v>
          </cell>
        </row>
        <row r="1553">
          <cell r="A1553" t="str">
            <v>VIZZOLO PREDABISSI</v>
          </cell>
        </row>
        <row r="1554">
          <cell r="A1554" t="str">
            <v>VOBARNO</v>
          </cell>
        </row>
        <row r="1555">
          <cell r="A1555" t="str">
            <v>VOGHERA</v>
          </cell>
        </row>
        <row r="1556">
          <cell r="A1556" t="str">
            <v>VOLONGO</v>
          </cell>
        </row>
        <row r="1557">
          <cell r="A1557" t="str">
            <v>VOLPARA</v>
          </cell>
        </row>
        <row r="1558">
          <cell r="A1558" t="str">
            <v>VOLTA MANTOVANA</v>
          </cell>
        </row>
        <row r="1559">
          <cell r="A1559" t="str">
            <v>VOLTIDO</v>
          </cell>
        </row>
        <row r="1560">
          <cell r="A1560" t="str">
            <v>ZANDOBBIO</v>
          </cell>
        </row>
        <row r="1561">
          <cell r="A1561" t="str">
            <v>ZANICA</v>
          </cell>
        </row>
        <row r="1562">
          <cell r="A1562" t="str">
            <v>ZAVATTARELLO</v>
          </cell>
        </row>
        <row r="1563">
          <cell r="A1563" t="str">
            <v>ZECCONE</v>
          </cell>
        </row>
        <row r="1564">
          <cell r="A1564" t="str">
            <v>ZELBIO</v>
          </cell>
        </row>
        <row r="1565">
          <cell r="A1565" t="str">
            <v>ZELO BUON PERSICO</v>
          </cell>
        </row>
        <row r="1566">
          <cell r="A1566" t="str">
            <v>ZELO SURRIGONE</v>
          </cell>
        </row>
        <row r="1567">
          <cell r="A1567" t="str">
            <v>ZEME</v>
          </cell>
        </row>
        <row r="1568">
          <cell r="A1568" t="str">
            <v>ZENEVREDO</v>
          </cell>
        </row>
        <row r="1569">
          <cell r="A1569" t="str">
            <v>ZERBO</v>
          </cell>
        </row>
        <row r="1570">
          <cell r="A1570" t="str">
            <v>ZERBOLO'</v>
          </cell>
        </row>
        <row r="1571">
          <cell r="A1571" t="str">
            <v>ZIBIDO SAN GIACOMO</v>
          </cell>
        </row>
        <row r="1572">
          <cell r="A1572" t="str">
            <v>ZINASCO</v>
          </cell>
        </row>
        <row r="1573">
          <cell r="A1573" t="str">
            <v>ZOGNO</v>
          </cell>
        </row>
        <row r="1574">
          <cell r="A1574" t="str">
            <v>ZONE</v>
          </cell>
        </row>
      </sheetData>
      <sheetData sheetId="9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15(1)"/>
      <sheetName val="t15(2)"/>
      <sheetName val="t15(3)"/>
      <sheetName val="SICI(1)"/>
      <sheetName val="SICI(2)"/>
      <sheetName val="SICI(3)"/>
      <sheetName val="t1"/>
      <sheetName val="t12"/>
      <sheetName val="SSNA 2017-04-20_SS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t1"/>
      <sheetName val="1A"/>
      <sheetName val="1B"/>
      <sheetName val="1C"/>
      <sheetName val="1D"/>
      <sheetName val="1E"/>
      <sheetName val="1F"/>
      <sheetName val="1G"/>
      <sheetName val="1SD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t15(3)"/>
      <sheetName val="SICI(1)"/>
      <sheetName val="SICI(2)"/>
      <sheetName val="SICI(3)"/>
      <sheetName val="Tabella Riconciliazione"/>
      <sheetName val="Valori Medi"/>
      <sheetName val="Squadratura 1"/>
      <sheetName val="Squadratura 2"/>
      <sheetName val="Squadratura 3"/>
      <sheetName val="Squadratura 4"/>
      <sheetName val="Squadratura 8"/>
      <sheetName val="Incongruenze 1 e 11"/>
      <sheetName val="Incongruenza 2"/>
      <sheetName val="Incongruenze 3, 12 e 13"/>
      <sheetName val="Incongruenza 4 e controlli t14"/>
      <sheetName val="Incongruenza 5"/>
      <sheetName val="Incongruenza 6"/>
      <sheetName val="Incongruenza 7"/>
      <sheetName val="Incongruenza 8"/>
      <sheetName val="Incongruenza 10"/>
      <sheetName val="Incongruenz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61"/>
  <dimension ref="A1:AB63"/>
  <sheetViews>
    <sheetView showGridLines="0" tabSelected="1" zoomScale="115" zoomScaleNormal="115" workbookViewId="0">
      <selection activeCell="G12" sqref="G12"/>
    </sheetView>
  </sheetViews>
  <sheetFormatPr defaultColWidth="10" defaultRowHeight="11.25"/>
  <cols>
    <col min="1" max="1" width="56.28515625" style="7" customWidth="1"/>
    <col min="2" max="2" width="9.5703125" style="102" customWidth="1"/>
    <col min="3" max="3" width="17.28515625" style="7" customWidth="1"/>
    <col min="4" max="4" width="2.28515625" style="7" customWidth="1"/>
    <col min="5" max="5" width="56.28515625" style="7" customWidth="1"/>
    <col min="6" max="6" width="9.5703125" style="7" customWidth="1"/>
    <col min="7" max="7" width="17.28515625" style="7" customWidth="1"/>
    <col min="8" max="8" width="34" style="7" customWidth="1"/>
    <col min="9" max="10" width="10" style="7" customWidth="1"/>
    <col min="11" max="20" width="10" style="7" hidden="1" customWidth="1"/>
    <col min="21" max="21" width="2.28515625" style="7" hidden="1" customWidth="1"/>
    <col min="22" max="25" width="10" style="7" hidden="1" customWidth="1"/>
    <col min="26" max="16384" width="10" style="7"/>
  </cols>
  <sheetData>
    <row r="1" spans="1:28" ht="87" customHeight="1">
      <c r="A1" s="1" t="str">
        <f>[1]t1!$A$1</f>
        <v>COMPARTO SERVIZIO SANITARIO NAZIONALE - anno 2018</v>
      </c>
      <c r="B1" s="1"/>
      <c r="C1" s="1"/>
      <c r="D1" s="1"/>
      <c r="E1" s="1"/>
      <c r="F1" s="2"/>
      <c r="G1" s="3"/>
      <c r="H1" s="4" t="s">
        <v>0</v>
      </c>
      <c r="I1" s="5"/>
      <c r="J1" s="5"/>
      <c r="K1" s="5"/>
      <c r="L1" s="6" t="s">
        <v>1</v>
      </c>
      <c r="M1" s="6" t="s">
        <v>2</v>
      </c>
      <c r="N1" s="6" t="s">
        <v>3</v>
      </c>
      <c r="O1" s="6" t="s">
        <v>4</v>
      </c>
      <c r="AB1" s="8" t="str">
        <f>IF(C61=G61,"OK",IF(C61&lt;G61,"ERRORE GRAVE","Sono presenti importi ancora da pagare riferiti alla competenza "&amp;[1]t1!L1))</f>
        <v>Sono presenti importi ancora da pagare riferiti alla competenza 2018</v>
      </c>
    </row>
    <row r="2" spans="1:28" ht="42" customHeight="1" thickBot="1">
      <c r="B2" s="9"/>
      <c r="E2" s="10"/>
      <c r="F2" s="10"/>
      <c r="G2" s="10"/>
      <c r="H2" s="5"/>
      <c r="I2" s="5"/>
      <c r="J2" s="5"/>
      <c r="K2" s="5"/>
      <c r="L2" s="5"/>
    </row>
    <row r="3" spans="1:28" ht="25.5" customHeight="1" thickBot="1">
      <c r="A3" s="11" t="s">
        <v>5</v>
      </c>
      <c r="B3" s="12"/>
      <c r="C3" s="13"/>
      <c r="D3" s="14"/>
      <c r="E3" s="11" t="s">
        <v>6</v>
      </c>
      <c r="F3" s="15"/>
      <c r="G3" s="16"/>
      <c r="H3" s="17" t="s">
        <v>7</v>
      </c>
      <c r="I3" s="18"/>
      <c r="J3" s="18"/>
      <c r="K3" s="18"/>
      <c r="L3" s="18"/>
      <c r="M3" s="5"/>
      <c r="N3" s="19"/>
      <c r="O3" s="19"/>
      <c r="P3" s="19"/>
      <c r="Q3" s="19"/>
      <c r="R3" s="19"/>
      <c r="S3" s="19"/>
    </row>
    <row r="4" spans="1:28" ht="15" customHeight="1">
      <c r="A4" s="20" t="s">
        <v>8</v>
      </c>
      <c r="B4" s="21" t="s">
        <v>9</v>
      </c>
      <c r="C4" s="22" t="s">
        <v>10</v>
      </c>
      <c r="D4" s="23"/>
      <c r="E4" s="20" t="s">
        <v>8</v>
      </c>
      <c r="F4" s="24" t="s">
        <v>9</v>
      </c>
      <c r="G4" s="25" t="s">
        <v>10</v>
      </c>
      <c r="H4" s="26" t="str">
        <f>IF(AND(C61=0,ISBLANK('SICI(1)'!E17),ISBLANK('SICI(1)'!E19),ISBLANK('SICI(1)'!E21)),"OK",IF(AND(C61&gt;0,ISBLANK('SICI(1)'!E17),ISBLANK('SICI(1)'!E19),ISBLANK('SICI(1)'!E21)),"Attenzione: inserire le voci di costituzione del fondo unicamente in presenza di certificazione dello stesso !!!","OK"))</f>
        <v>OK</v>
      </c>
      <c r="I4" s="18"/>
      <c r="J4" s="18"/>
      <c r="K4" s="18"/>
      <c r="L4" s="27" t="str">
        <f>IF(H18="Ok","OK","NO")</f>
        <v>OK</v>
      </c>
      <c r="M4" s="27" t="str">
        <f>IF(H11="Ok","OK","NO")</f>
        <v>OK</v>
      </c>
      <c r="N4" s="27" t="str">
        <f>IF(H4="Ok","OK","NO")</f>
        <v>OK</v>
      </c>
      <c r="O4" s="27" t="str">
        <f>IF(AB1="OK","OK",IF(AB1="ERRORE GRAVE","NO","NI"))</f>
        <v>NI</v>
      </c>
      <c r="P4" s="28"/>
      <c r="Q4" s="28"/>
      <c r="R4" s="28"/>
      <c r="S4" s="28"/>
    </row>
    <row r="5" spans="1:28" ht="15" customHeight="1">
      <c r="A5" s="29" t="s">
        <v>11</v>
      </c>
      <c r="B5" s="30"/>
      <c r="C5" s="31"/>
      <c r="D5" s="23"/>
      <c r="E5" s="29" t="s">
        <v>12</v>
      </c>
      <c r="F5" s="32"/>
      <c r="G5" s="33"/>
      <c r="H5" s="34"/>
      <c r="I5" s="19"/>
      <c r="J5" s="19"/>
      <c r="Q5" s="35" t="s">
        <v>13</v>
      </c>
      <c r="R5" s="36"/>
      <c r="S5" s="37"/>
      <c r="T5" s="37"/>
      <c r="V5" s="35" t="s">
        <v>14</v>
      </c>
      <c r="W5" s="36"/>
      <c r="X5" s="37"/>
      <c r="Y5" s="37"/>
    </row>
    <row r="6" spans="1:28" ht="15" customHeight="1">
      <c r="A6" s="38" t="s">
        <v>15</v>
      </c>
      <c r="B6" s="39"/>
      <c r="C6" s="40"/>
      <c r="D6" s="23"/>
      <c r="E6" s="41" t="s">
        <v>16</v>
      </c>
      <c r="F6" s="39"/>
      <c r="G6" s="40"/>
      <c r="H6" s="34"/>
      <c r="I6" s="19"/>
      <c r="J6" s="19"/>
      <c r="Q6" s="42" t="s">
        <v>17</v>
      </c>
      <c r="R6" s="42" t="s">
        <v>18</v>
      </c>
      <c r="S6" s="42" t="s">
        <v>19</v>
      </c>
      <c r="T6" s="42" t="s">
        <v>20</v>
      </c>
      <c r="V6" s="42" t="s">
        <v>17</v>
      </c>
      <c r="W6" s="42" t="s">
        <v>18</v>
      </c>
      <c r="X6" s="42" t="s">
        <v>19</v>
      </c>
      <c r="Y6" s="42" t="s">
        <v>20</v>
      </c>
    </row>
    <row r="7" spans="1:28" ht="15" customHeight="1">
      <c r="A7" s="43" t="s">
        <v>21</v>
      </c>
      <c r="B7" s="24" t="s">
        <v>22</v>
      </c>
      <c r="C7" s="44">
        <v>9687844</v>
      </c>
      <c r="D7" s="23"/>
      <c r="E7" s="43" t="s">
        <v>23</v>
      </c>
      <c r="F7" s="24" t="s">
        <v>24</v>
      </c>
      <c r="G7" s="44">
        <v>5694609</v>
      </c>
      <c r="H7" s="34"/>
      <c r="I7" s="19"/>
      <c r="J7" s="19"/>
      <c r="Q7" s="45">
        <v>29</v>
      </c>
      <c r="R7" s="45">
        <v>7</v>
      </c>
      <c r="S7" s="46" t="str">
        <f>B7</f>
        <v>F01A</v>
      </c>
      <c r="T7" s="47">
        <f>ROUND(C7,0)</f>
        <v>9687844</v>
      </c>
      <c r="V7" s="48">
        <v>29</v>
      </c>
      <c r="W7" s="48">
        <v>61</v>
      </c>
      <c r="X7" s="49" t="str">
        <f>F7</f>
        <v>U264</v>
      </c>
      <c r="Y7" s="47">
        <f>ROUND(G7,0)</f>
        <v>5694609</v>
      </c>
    </row>
    <row r="8" spans="1:28" ht="15" customHeight="1">
      <c r="A8" s="43" t="s">
        <v>25</v>
      </c>
      <c r="B8" s="24" t="s">
        <v>26</v>
      </c>
      <c r="C8" s="44">
        <v>267598</v>
      </c>
      <c r="D8" s="23"/>
      <c r="E8" s="43" t="s">
        <v>27</v>
      </c>
      <c r="F8" s="24" t="s">
        <v>28</v>
      </c>
      <c r="G8" s="44">
        <v>1974807</v>
      </c>
      <c r="H8" s="34"/>
      <c r="I8" s="19"/>
      <c r="J8" s="19"/>
      <c r="Q8" s="45">
        <v>29</v>
      </c>
      <c r="R8" s="45">
        <v>7</v>
      </c>
      <c r="S8" s="46" t="str">
        <f t="shared" ref="S8:S14" si="0">B8</f>
        <v>F69G</v>
      </c>
      <c r="T8" s="47">
        <f t="shared" ref="T8:T14" si="1">ROUND(C8,0)</f>
        <v>267598</v>
      </c>
      <c r="V8" s="48">
        <v>29</v>
      </c>
      <c r="W8" s="48">
        <v>61</v>
      </c>
      <c r="X8" s="49" t="str">
        <f t="shared" ref="X8:X13" si="2">F8</f>
        <v>U265</v>
      </c>
      <c r="Y8" s="47">
        <f t="shared" ref="Y8:Y13" si="3">ROUND(G8,0)</f>
        <v>1974807</v>
      </c>
    </row>
    <row r="9" spans="1:28" ht="15" customHeight="1" thickBot="1">
      <c r="A9" s="43" t="s">
        <v>29</v>
      </c>
      <c r="B9" s="24" t="s">
        <v>30</v>
      </c>
      <c r="C9" s="44">
        <v>606810</v>
      </c>
      <c r="D9" s="23"/>
      <c r="E9" s="43" t="s">
        <v>31</v>
      </c>
      <c r="F9" s="24" t="s">
        <v>32</v>
      </c>
      <c r="G9" s="44">
        <v>1560968</v>
      </c>
      <c r="H9" s="50"/>
      <c r="I9" s="19"/>
      <c r="J9" s="19"/>
      <c r="Q9" s="45">
        <v>29</v>
      </c>
      <c r="R9" s="45">
        <v>7</v>
      </c>
      <c r="S9" s="46" t="str">
        <f t="shared" si="0"/>
        <v>F950</v>
      </c>
      <c r="T9" s="47">
        <f t="shared" si="1"/>
        <v>606810</v>
      </c>
      <c r="V9" s="48">
        <v>29</v>
      </c>
      <c r="W9" s="48">
        <v>61</v>
      </c>
      <c r="X9" s="49" t="str">
        <f t="shared" si="2"/>
        <v>U45A</v>
      </c>
      <c r="Y9" s="47">
        <f t="shared" si="3"/>
        <v>1560968</v>
      </c>
    </row>
    <row r="10" spans="1:28" ht="15" customHeight="1" thickBot="1">
      <c r="A10" s="43" t="s">
        <v>33</v>
      </c>
      <c r="B10" s="24" t="s">
        <v>34</v>
      </c>
      <c r="C10" s="44"/>
      <c r="D10" s="23"/>
      <c r="E10" s="43" t="s">
        <v>35</v>
      </c>
      <c r="F10" s="24" t="s">
        <v>36</v>
      </c>
      <c r="G10" s="44">
        <v>60440</v>
      </c>
      <c r="H10" s="51" t="s">
        <v>37</v>
      </c>
      <c r="I10" s="19"/>
      <c r="J10" s="19"/>
      <c r="Q10" s="45">
        <v>29</v>
      </c>
      <c r="R10" s="45">
        <v>7</v>
      </c>
      <c r="S10" s="46" t="str">
        <f t="shared" si="0"/>
        <v>F947</v>
      </c>
      <c r="T10" s="47">
        <f t="shared" si="1"/>
        <v>0</v>
      </c>
      <c r="V10" s="48">
        <v>29</v>
      </c>
      <c r="W10" s="48">
        <v>61</v>
      </c>
      <c r="X10" s="49" t="str">
        <f t="shared" si="2"/>
        <v>U58A</v>
      </c>
      <c r="Y10" s="47">
        <f t="shared" si="3"/>
        <v>60440</v>
      </c>
    </row>
    <row r="11" spans="1:28" ht="15" customHeight="1">
      <c r="A11" s="43" t="s">
        <v>38</v>
      </c>
      <c r="B11" s="24" t="s">
        <v>39</v>
      </c>
      <c r="C11" s="44"/>
      <c r="D11" s="23"/>
      <c r="E11" s="43" t="s">
        <v>40</v>
      </c>
      <c r="F11" s="24" t="s">
        <v>41</v>
      </c>
      <c r="G11" s="44">
        <v>7682</v>
      </c>
      <c r="H11" s="26" t="str">
        <f>IF(OR(AND(C61=0,G61=0),C61&lt;&gt;G61),"OK","Attenzione: le risorse del fondo coincidono esattamente con i relativi impeghi, è necessario giustificare")</f>
        <v>OK</v>
      </c>
      <c r="I11" s="19"/>
      <c r="J11" s="19"/>
      <c r="Q11" s="45">
        <v>29</v>
      </c>
      <c r="R11" s="45">
        <v>7</v>
      </c>
      <c r="S11" s="46" t="str">
        <f t="shared" si="0"/>
        <v>F948</v>
      </c>
      <c r="T11" s="47">
        <f t="shared" si="1"/>
        <v>0</v>
      </c>
      <c r="V11" s="48">
        <v>29</v>
      </c>
      <c r="W11" s="48">
        <v>61</v>
      </c>
      <c r="X11" s="49" t="str">
        <f t="shared" si="2"/>
        <v>U267</v>
      </c>
      <c r="Y11" s="47">
        <f t="shared" si="3"/>
        <v>7682</v>
      </c>
    </row>
    <row r="12" spans="1:28" ht="15" customHeight="1">
      <c r="A12" s="43" t="s">
        <v>42</v>
      </c>
      <c r="B12" s="24" t="s">
        <v>43</v>
      </c>
      <c r="C12" s="44"/>
      <c r="D12" s="23"/>
      <c r="E12" s="43" t="s">
        <v>44</v>
      </c>
      <c r="F12" s="24" t="s">
        <v>45</v>
      </c>
      <c r="G12" s="44">
        <v>217696</v>
      </c>
      <c r="H12" s="34"/>
      <c r="I12" s="19"/>
      <c r="J12" s="19"/>
      <c r="Q12" s="45">
        <v>29</v>
      </c>
      <c r="R12" s="45">
        <v>7</v>
      </c>
      <c r="S12" s="46" t="str">
        <f t="shared" si="0"/>
        <v>F949</v>
      </c>
      <c r="T12" s="47">
        <f t="shared" si="1"/>
        <v>0</v>
      </c>
      <c r="V12" s="48">
        <v>29</v>
      </c>
      <c r="W12" s="48">
        <v>61</v>
      </c>
      <c r="X12" s="49" t="str">
        <f t="shared" si="2"/>
        <v>U268</v>
      </c>
      <c r="Y12" s="47">
        <f t="shared" si="3"/>
        <v>217696</v>
      </c>
    </row>
    <row r="13" spans="1:28" ht="15" customHeight="1">
      <c r="A13" s="43" t="s">
        <v>46</v>
      </c>
      <c r="B13" s="24" t="s">
        <v>47</v>
      </c>
      <c r="C13" s="44">
        <v>726599</v>
      </c>
      <c r="D13" s="23"/>
      <c r="E13" s="43" t="s">
        <v>48</v>
      </c>
      <c r="F13" s="24" t="s">
        <v>49</v>
      </c>
      <c r="G13" s="52">
        <f>'t15(1)_Dett'!$E$11</f>
        <v>643612</v>
      </c>
      <c r="H13" s="34"/>
      <c r="I13" s="19"/>
      <c r="J13" s="19"/>
      <c r="Q13" s="45">
        <v>29</v>
      </c>
      <c r="R13" s="45">
        <v>7</v>
      </c>
      <c r="S13" s="46" t="str">
        <f t="shared" si="0"/>
        <v>F951</v>
      </c>
      <c r="T13" s="47">
        <f t="shared" si="1"/>
        <v>726599</v>
      </c>
      <c r="V13" s="48">
        <v>29</v>
      </c>
      <c r="W13" s="48">
        <v>61</v>
      </c>
      <c r="X13" s="49" t="str">
        <f t="shared" si="2"/>
        <v>U269</v>
      </c>
      <c r="Y13" s="47">
        <f t="shared" si="3"/>
        <v>643612</v>
      </c>
    </row>
    <row r="14" spans="1:28" ht="15" customHeight="1" thickBot="1">
      <c r="A14" s="43" t="s">
        <v>50</v>
      </c>
      <c r="B14" s="24" t="s">
        <v>51</v>
      </c>
      <c r="C14" s="53">
        <f>'t15(1)_Dett'!B11</f>
        <v>0</v>
      </c>
      <c r="D14" s="23"/>
      <c r="E14" s="54" t="s">
        <v>52</v>
      </c>
      <c r="F14" s="55"/>
      <c r="G14" s="56">
        <f>SUM(G7:G13)</f>
        <v>10159814</v>
      </c>
      <c r="H14" s="34"/>
      <c r="I14" s="57"/>
      <c r="J14" s="57"/>
      <c r="Q14" s="45">
        <v>29</v>
      </c>
      <c r="R14" s="45">
        <v>7</v>
      </c>
      <c r="S14" s="46" t="str">
        <f t="shared" si="0"/>
        <v>F996</v>
      </c>
      <c r="T14" s="47">
        <f t="shared" si="1"/>
        <v>0</v>
      </c>
      <c r="V14" s="58"/>
      <c r="W14" s="58"/>
      <c r="X14" s="49"/>
      <c r="Y14" s="49"/>
    </row>
    <row r="15" spans="1:28" ht="15" customHeight="1" thickBot="1">
      <c r="A15" s="59" t="s">
        <v>53</v>
      </c>
      <c r="B15" s="60"/>
      <c r="C15" s="56">
        <f>SUM(C7:C14)</f>
        <v>11288851</v>
      </c>
      <c r="D15" s="23"/>
      <c r="E15" s="61" t="s">
        <v>54</v>
      </c>
      <c r="F15" s="60"/>
      <c r="G15" s="62">
        <f>G14</f>
        <v>10159814</v>
      </c>
      <c r="H15" s="34"/>
      <c r="I15" s="57"/>
      <c r="J15" s="57"/>
      <c r="Q15" s="45"/>
      <c r="R15" s="45"/>
      <c r="S15" s="46"/>
      <c r="T15" s="47"/>
      <c r="V15" s="58"/>
      <c r="W15" s="58"/>
      <c r="X15" s="49"/>
      <c r="Y15" s="49"/>
    </row>
    <row r="16" spans="1:28" ht="15" customHeight="1" thickBot="1">
      <c r="A16" s="38" t="s">
        <v>55</v>
      </c>
      <c r="B16" s="39"/>
      <c r="C16" s="40"/>
      <c r="D16" s="23"/>
      <c r="E16" s="63" t="s">
        <v>56</v>
      </c>
      <c r="F16" s="64"/>
      <c r="G16" s="65"/>
      <c r="H16" s="50"/>
      <c r="I16" s="57"/>
      <c r="J16" s="57"/>
      <c r="Q16" s="45"/>
      <c r="R16" s="45"/>
      <c r="S16" s="46"/>
      <c r="T16" s="47"/>
      <c r="V16" s="58"/>
      <c r="W16" s="58"/>
      <c r="X16" s="49"/>
      <c r="Y16" s="49"/>
    </row>
    <row r="17" spans="1:25" ht="15" customHeight="1" thickBot="1">
      <c r="A17" s="43" t="s">
        <v>57</v>
      </c>
      <c r="B17" s="24" t="s">
        <v>58</v>
      </c>
      <c r="C17" s="66">
        <v>56396</v>
      </c>
      <c r="D17" s="23"/>
      <c r="E17" s="41" t="s">
        <v>16</v>
      </c>
      <c r="F17" s="39"/>
      <c r="G17" s="40"/>
      <c r="H17" s="51" t="s">
        <v>59</v>
      </c>
      <c r="I17" s="57"/>
      <c r="J17" s="57"/>
      <c r="Q17" s="45">
        <v>29</v>
      </c>
      <c r="R17" s="45">
        <v>81</v>
      </c>
      <c r="S17" s="46" t="str">
        <f>B17</f>
        <v>F27I</v>
      </c>
      <c r="T17" s="47">
        <f>ROUND(C17,0)</f>
        <v>56396</v>
      </c>
      <c r="V17" s="58"/>
      <c r="W17" s="58"/>
      <c r="X17" s="49"/>
      <c r="Y17" s="49"/>
    </row>
    <row r="18" spans="1:25" ht="15" customHeight="1">
      <c r="A18" s="43" t="s">
        <v>60</v>
      </c>
      <c r="B18" s="24" t="s">
        <v>61</v>
      </c>
      <c r="C18" s="44"/>
      <c r="D18" s="23"/>
      <c r="E18" s="43" t="s">
        <v>62</v>
      </c>
      <c r="F18" s="21" t="s">
        <v>63</v>
      </c>
      <c r="G18" s="44">
        <v>178026</v>
      </c>
      <c r="H18" s="26" t="str">
        <f>IF(C61=0,"OK",IF(AND(C14/C61&lt;0.1,C28/C61&lt;0.1,C43/C61&lt;0.1,C51/C61&lt;0.1),"OK","Attenzione: la voce altre risorse fisse e/o la voce altre risorse variabili risulta maggiore del 10% del fondo, è necessario giustificare"))</f>
        <v>OK</v>
      </c>
      <c r="I18" s="57"/>
      <c r="J18" s="57"/>
      <c r="Q18" s="45">
        <v>29</v>
      </c>
      <c r="R18" s="45">
        <v>81</v>
      </c>
      <c r="S18" s="46" t="str">
        <f>B18</f>
        <v>F00P</v>
      </c>
      <c r="T18" s="47">
        <f>ROUND(C18,0)</f>
        <v>0</v>
      </c>
      <c r="V18" s="48">
        <v>36</v>
      </c>
      <c r="W18" s="48">
        <v>61</v>
      </c>
      <c r="X18" s="49" t="str">
        <f>F18</f>
        <v>U273</v>
      </c>
      <c r="Y18" s="47">
        <f>ROUND(G18,0)</f>
        <v>178026</v>
      </c>
    </row>
    <row r="19" spans="1:25" ht="15" customHeight="1">
      <c r="A19" s="43" t="s">
        <v>64</v>
      </c>
      <c r="B19" s="24" t="s">
        <v>65</v>
      </c>
      <c r="C19" s="44"/>
      <c r="D19" s="23"/>
      <c r="E19" s="43" t="s">
        <v>66</v>
      </c>
      <c r="F19" s="21" t="s">
        <v>67</v>
      </c>
      <c r="G19" s="44">
        <v>1357497</v>
      </c>
      <c r="H19" s="67"/>
      <c r="I19" s="57"/>
      <c r="J19" s="57"/>
      <c r="Q19" s="45">
        <v>29</v>
      </c>
      <c r="R19" s="45">
        <v>81</v>
      </c>
      <c r="S19" s="46" t="str">
        <f>B19</f>
        <v>F01S</v>
      </c>
      <c r="T19" s="47">
        <f>ROUND(C19,0)</f>
        <v>0</v>
      </c>
      <c r="V19" s="48">
        <v>36</v>
      </c>
      <c r="W19" s="48">
        <v>61</v>
      </c>
      <c r="X19" s="49" t="str">
        <f>F19</f>
        <v>U274</v>
      </c>
      <c r="Y19" s="47">
        <f>ROUND(G19,0)</f>
        <v>1357497</v>
      </c>
    </row>
    <row r="20" spans="1:25" ht="15" customHeight="1" thickBot="1">
      <c r="A20" s="43" t="s">
        <v>68</v>
      </c>
      <c r="B20" s="24" t="s">
        <v>69</v>
      </c>
      <c r="C20" s="53">
        <f>'t15(1)_Dett'!B42</f>
        <v>619433</v>
      </c>
      <c r="D20" s="23"/>
      <c r="E20" s="54" t="s">
        <v>52</v>
      </c>
      <c r="F20" s="68"/>
      <c r="G20" s="56">
        <f>SUM(G18:G19)</f>
        <v>1535523</v>
      </c>
      <c r="H20" s="67"/>
      <c r="I20" s="57"/>
      <c r="J20" s="57"/>
      <c r="Q20" s="45">
        <v>29</v>
      </c>
      <c r="R20" s="45">
        <v>81</v>
      </c>
      <c r="S20" s="46" t="str">
        <f>B20</f>
        <v>F01P</v>
      </c>
      <c r="T20" s="47">
        <f>ROUND(C20,0)</f>
        <v>619433</v>
      </c>
      <c r="V20" s="58"/>
      <c r="W20" s="58"/>
      <c r="X20" s="49"/>
      <c r="Y20" s="49"/>
    </row>
    <row r="21" spans="1:25" ht="15" customHeight="1" thickBot="1">
      <c r="A21" s="59" t="s">
        <v>70</v>
      </c>
      <c r="B21" s="60"/>
      <c r="C21" s="56">
        <f>SUM(C17:C20)</f>
        <v>675829</v>
      </c>
      <c r="D21" s="23"/>
      <c r="E21" s="69" t="s">
        <v>71</v>
      </c>
      <c r="F21" s="70"/>
      <c r="G21" s="71">
        <f>G20</f>
        <v>1535523</v>
      </c>
      <c r="H21" s="67"/>
      <c r="I21" s="57"/>
      <c r="J21" s="57"/>
      <c r="Q21" s="72"/>
      <c r="R21" s="72"/>
      <c r="S21" s="73"/>
      <c r="T21" s="73"/>
      <c r="V21" s="58"/>
      <c r="W21" s="58"/>
      <c r="X21" s="49"/>
      <c r="Y21" s="49"/>
    </row>
    <row r="22" spans="1:25" ht="15" customHeight="1" thickBot="1">
      <c r="A22" s="61" t="s">
        <v>54</v>
      </c>
      <c r="B22" s="70"/>
      <c r="C22" s="71">
        <f>C15-C21</f>
        <v>10613022</v>
      </c>
      <c r="D22" s="23"/>
      <c r="E22" s="63" t="s">
        <v>72</v>
      </c>
      <c r="F22" s="64"/>
      <c r="G22" s="65"/>
      <c r="H22" s="67"/>
      <c r="I22" s="57"/>
      <c r="J22" s="57"/>
      <c r="Q22" s="72"/>
      <c r="R22" s="72"/>
      <c r="S22" s="73"/>
      <c r="T22" s="73"/>
      <c r="V22" s="58"/>
      <c r="W22" s="58"/>
      <c r="X22" s="49"/>
      <c r="Y22" s="49"/>
    </row>
    <row r="23" spans="1:25" ht="15" customHeight="1" thickBot="1">
      <c r="A23" s="63" t="s">
        <v>56</v>
      </c>
      <c r="B23" s="64"/>
      <c r="C23" s="65"/>
      <c r="D23" s="23"/>
      <c r="E23" s="41" t="s">
        <v>16</v>
      </c>
      <c r="F23" s="39"/>
      <c r="G23" s="40"/>
      <c r="H23" s="74"/>
      <c r="I23" s="57"/>
      <c r="J23" s="57"/>
      <c r="Q23" s="45"/>
      <c r="R23" s="45"/>
      <c r="S23" s="46"/>
      <c r="T23" s="47"/>
      <c r="V23" s="58"/>
      <c r="W23" s="58"/>
      <c r="X23" s="49"/>
      <c r="Y23" s="49"/>
    </row>
    <row r="24" spans="1:25" ht="14.25" customHeight="1">
      <c r="A24" s="38" t="s">
        <v>15</v>
      </c>
      <c r="B24" s="39"/>
      <c r="C24" s="40"/>
      <c r="D24" s="23"/>
      <c r="E24" s="43" t="s">
        <v>73</v>
      </c>
      <c r="F24" s="24" t="s">
        <v>74</v>
      </c>
      <c r="G24" s="44">
        <f>1349393+33000</f>
        <v>1382393</v>
      </c>
      <c r="H24" s="75"/>
      <c r="I24" s="57"/>
      <c r="J24" s="57"/>
      <c r="V24" s="48">
        <v>2</v>
      </c>
      <c r="W24" s="48">
        <v>61</v>
      </c>
      <c r="X24" s="49" t="str">
        <f>F24</f>
        <v>U449</v>
      </c>
      <c r="Y24" s="47">
        <f>ROUND(G24,0)</f>
        <v>1382393</v>
      </c>
    </row>
    <row r="25" spans="1:25" ht="14.25" customHeight="1">
      <c r="A25" s="43" t="s">
        <v>75</v>
      </c>
      <c r="B25" s="21" t="s">
        <v>76</v>
      </c>
      <c r="C25" s="66">
        <v>1448269</v>
      </c>
      <c r="D25" s="23"/>
      <c r="E25" s="43" t="s">
        <v>77</v>
      </c>
      <c r="F25" s="24" t="s">
        <v>78</v>
      </c>
      <c r="G25" s="44"/>
      <c r="H25" s="76"/>
      <c r="I25" s="19"/>
      <c r="J25" s="19"/>
      <c r="Q25" s="45">
        <v>36</v>
      </c>
      <c r="R25" s="45">
        <v>7</v>
      </c>
      <c r="S25" s="46" t="str">
        <f>B25</f>
        <v>F70G</v>
      </c>
      <c r="T25" s="47">
        <f>ROUND(C25,0)</f>
        <v>1448269</v>
      </c>
      <c r="V25" s="48">
        <v>2</v>
      </c>
      <c r="W25" s="48">
        <v>61</v>
      </c>
      <c r="X25" s="49" t="str">
        <f>F25</f>
        <v>U280</v>
      </c>
      <c r="Y25" s="47">
        <f>ROUND(G25,0)</f>
        <v>0</v>
      </c>
    </row>
    <row r="26" spans="1:25" ht="14.25" customHeight="1">
      <c r="A26" s="43" t="s">
        <v>79</v>
      </c>
      <c r="B26" s="21" t="s">
        <v>80</v>
      </c>
      <c r="C26" s="66">
        <v>27539</v>
      </c>
      <c r="D26" s="23"/>
      <c r="E26" s="43" t="s">
        <v>81</v>
      </c>
      <c r="F26" s="24" t="s">
        <v>82</v>
      </c>
      <c r="G26" s="44"/>
      <c r="H26" s="76"/>
      <c r="I26" s="19"/>
      <c r="J26" s="19"/>
      <c r="Q26" s="45">
        <v>36</v>
      </c>
      <c r="R26" s="45">
        <v>7</v>
      </c>
      <c r="S26" s="46" t="str">
        <f>B26</f>
        <v>F954</v>
      </c>
      <c r="T26" s="47">
        <f>ROUND(C26,0)</f>
        <v>27539</v>
      </c>
      <c r="V26" s="48">
        <v>2</v>
      </c>
      <c r="W26" s="48">
        <v>61</v>
      </c>
      <c r="X26" s="49" t="str">
        <f>F26</f>
        <v>U582</v>
      </c>
      <c r="Y26" s="47">
        <f>ROUND(G26,0)</f>
        <v>0</v>
      </c>
    </row>
    <row r="27" spans="1:25" ht="14.25" customHeight="1">
      <c r="A27" s="43" t="s">
        <v>83</v>
      </c>
      <c r="B27" s="21" t="s">
        <v>84</v>
      </c>
      <c r="C27" s="44"/>
      <c r="D27" s="23"/>
      <c r="E27" s="43" t="s">
        <v>85</v>
      </c>
      <c r="F27" s="24" t="s">
        <v>86</v>
      </c>
      <c r="G27" s="52">
        <f>'t15(1)_Dett'!$E$17</f>
        <v>760000</v>
      </c>
      <c r="H27" s="76"/>
      <c r="I27" s="19"/>
      <c r="J27" s="19"/>
      <c r="Q27" s="45">
        <v>36</v>
      </c>
      <c r="R27" s="45">
        <v>7</v>
      </c>
      <c r="S27" s="46" t="str">
        <f>B27</f>
        <v>F01I</v>
      </c>
      <c r="T27" s="47">
        <f>ROUND(C27,0)</f>
        <v>0</v>
      </c>
      <c r="V27" s="48">
        <v>2</v>
      </c>
      <c r="W27" s="48">
        <v>61</v>
      </c>
      <c r="X27" s="49" t="str">
        <f>F27</f>
        <v>U281</v>
      </c>
      <c r="Y27" s="47">
        <f>ROUND(G27,0)</f>
        <v>760000</v>
      </c>
    </row>
    <row r="28" spans="1:25" ht="15" customHeight="1" thickBot="1">
      <c r="A28" s="43" t="s">
        <v>87</v>
      </c>
      <c r="B28" s="21" t="s">
        <v>88</v>
      </c>
      <c r="C28" s="53">
        <f>'t15(1)_Dett'!B17</f>
        <v>0</v>
      </c>
      <c r="D28" s="23"/>
      <c r="E28" s="54" t="s">
        <v>52</v>
      </c>
      <c r="F28" s="77"/>
      <c r="G28" s="56">
        <f>SUM(G24:G27)</f>
        <v>2142393</v>
      </c>
      <c r="H28" s="76"/>
      <c r="I28" s="19"/>
      <c r="J28" s="19"/>
      <c r="Q28" s="45">
        <v>36</v>
      </c>
      <c r="R28" s="45">
        <v>7</v>
      </c>
      <c r="S28" s="46" t="str">
        <f>B28</f>
        <v>F991</v>
      </c>
      <c r="T28" s="47">
        <f>ROUND(C28,0)</f>
        <v>0</v>
      </c>
      <c r="V28" s="49" t="s">
        <v>89</v>
      </c>
      <c r="W28" s="58"/>
      <c r="X28" s="49"/>
      <c r="Y28" s="49"/>
    </row>
    <row r="29" spans="1:25" ht="15" customHeight="1" thickBot="1">
      <c r="A29" s="59" t="s">
        <v>53</v>
      </c>
      <c r="B29" s="60"/>
      <c r="C29" s="56">
        <f>SUM(C25:C28)</f>
        <v>1475808</v>
      </c>
      <c r="D29" s="78"/>
      <c r="E29" s="61" t="s">
        <v>90</v>
      </c>
      <c r="F29" s="79"/>
      <c r="G29" s="80">
        <f>G28</f>
        <v>2142393</v>
      </c>
      <c r="H29" s="76"/>
      <c r="I29" s="19"/>
      <c r="J29" s="19"/>
      <c r="Q29" s="45"/>
      <c r="R29" s="45"/>
      <c r="S29" s="46"/>
      <c r="T29" s="47"/>
      <c r="V29" s="58"/>
      <c r="W29" s="58"/>
      <c r="X29" s="49"/>
      <c r="Y29" s="49"/>
    </row>
    <row r="30" spans="1:25" ht="15" customHeight="1">
      <c r="A30" s="38" t="s">
        <v>55</v>
      </c>
      <c r="B30" s="39"/>
      <c r="C30" s="40"/>
      <c r="D30" s="78"/>
      <c r="E30" s="81"/>
      <c r="F30" s="82"/>
      <c r="G30" s="83"/>
      <c r="H30" s="76"/>
      <c r="I30" s="19"/>
      <c r="J30" s="19"/>
      <c r="V30" s="48"/>
      <c r="W30" s="48"/>
      <c r="X30" s="49"/>
      <c r="Y30" s="47"/>
    </row>
    <row r="31" spans="1:25" ht="14.25" customHeight="1">
      <c r="A31" s="43" t="s">
        <v>91</v>
      </c>
      <c r="B31" s="21" t="s">
        <v>92</v>
      </c>
      <c r="C31" s="44"/>
      <c r="D31" s="78"/>
      <c r="E31" s="81"/>
      <c r="F31" s="82"/>
      <c r="G31" s="83"/>
      <c r="H31" s="76"/>
      <c r="I31" s="19"/>
      <c r="J31" s="19"/>
      <c r="Q31" s="45">
        <v>36</v>
      </c>
      <c r="R31" s="45">
        <v>81</v>
      </c>
      <c r="S31" s="46" t="str">
        <f>B31</f>
        <v>F955</v>
      </c>
      <c r="T31" s="47">
        <f>ROUND(C31,0)</f>
        <v>0</v>
      </c>
      <c r="W31" s="49"/>
      <c r="X31" s="49"/>
      <c r="Y31" s="49"/>
    </row>
    <row r="32" spans="1:25" ht="15" customHeight="1">
      <c r="A32" s="43" t="s">
        <v>57</v>
      </c>
      <c r="B32" s="24" t="s">
        <v>58</v>
      </c>
      <c r="C32" s="44"/>
      <c r="D32" s="78"/>
      <c r="E32" s="81"/>
      <c r="F32" s="82"/>
      <c r="G32" s="83"/>
      <c r="H32" s="76"/>
      <c r="I32" s="19"/>
      <c r="J32" s="19"/>
      <c r="Q32" s="45">
        <v>36</v>
      </c>
      <c r="R32" s="45">
        <v>81</v>
      </c>
      <c r="S32" s="46" t="str">
        <f>B32</f>
        <v>F27I</v>
      </c>
      <c r="T32" s="47">
        <f>ROUND(C32,0)</f>
        <v>0</v>
      </c>
      <c r="V32" s="49"/>
      <c r="W32" s="49"/>
      <c r="X32" s="49"/>
      <c r="Y32" s="49"/>
    </row>
    <row r="33" spans="1:25" ht="15" customHeight="1">
      <c r="A33" s="43" t="s">
        <v>60</v>
      </c>
      <c r="B33" s="24" t="s">
        <v>61</v>
      </c>
      <c r="C33" s="44"/>
      <c r="D33" s="78"/>
      <c r="E33" s="81"/>
      <c r="F33" s="82"/>
      <c r="G33" s="83"/>
      <c r="H33" s="19"/>
      <c r="I33" s="19"/>
      <c r="J33" s="19"/>
      <c r="Q33" s="45">
        <v>36</v>
      </c>
      <c r="R33" s="45">
        <v>81</v>
      </c>
      <c r="S33" s="46" t="str">
        <f>B33</f>
        <v>F00P</v>
      </c>
      <c r="T33" s="47">
        <f>ROUND(C33,0)</f>
        <v>0</v>
      </c>
      <c r="V33" s="49"/>
      <c r="W33" s="49"/>
      <c r="X33" s="49"/>
      <c r="Y33" s="49"/>
    </row>
    <row r="34" spans="1:25" s="5" customFormat="1" ht="15" customHeight="1">
      <c r="A34" s="43" t="s">
        <v>64</v>
      </c>
      <c r="B34" s="24" t="s">
        <v>65</v>
      </c>
      <c r="C34" s="44"/>
      <c r="D34" s="78"/>
      <c r="E34" s="81"/>
      <c r="F34" s="82"/>
      <c r="G34" s="83"/>
      <c r="H34" s="19"/>
      <c r="I34" s="19"/>
      <c r="J34" s="19"/>
      <c r="Q34" s="45">
        <v>36</v>
      </c>
      <c r="R34" s="45">
        <v>81</v>
      </c>
      <c r="S34" s="46" t="str">
        <f>B34</f>
        <v>F01S</v>
      </c>
      <c r="T34" s="47">
        <f>ROUND(C34,0)</f>
        <v>0</v>
      </c>
      <c r="V34" s="58"/>
      <c r="W34" s="58"/>
      <c r="X34" s="58"/>
      <c r="Y34" s="58"/>
    </row>
    <row r="35" spans="1:25" s="5" customFormat="1" ht="15" customHeight="1">
      <c r="A35" s="43" t="s">
        <v>68</v>
      </c>
      <c r="B35" s="24" t="s">
        <v>69</v>
      </c>
      <c r="C35" s="53">
        <f>'t15(1)_Dett'!B48</f>
        <v>0</v>
      </c>
      <c r="D35" s="78"/>
      <c r="E35" s="81"/>
      <c r="F35" s="82"/>
      <c r="G35" s="83"/>
      <c r="H35" s="19"/>
      <c r="I35" s="19"/>
      <c r="J35" s="19"/>
      <c r="Q35" s="45">
        <v>36</v>
      </c>
      <c r="R35" s="45">
        <v>81</v>
      </c>
      <c r="S35" s="46" t="str">
        <f>B35</f>
        <v>F01P</v>
      </c>
      <c r="T35" s="47">
        <f>ROUND(C35,0)</f>
        <v>0</v>
      </c>
      <c r="V35" s="58"/>
      <c r="W35" s="58"/>
      <c r="X35" s="58"/>
      <c r="Y35" s="58"/>
    </row>
    <row r="36" spans="1:25" ht="15" customHeight="1" thickBot="1">
      <c r="A36" s="59" t="s">
        <v>70</v>
      </c>
      <c r="B36" s="60"/>
      <c r="C36" s="56">
        <f>SUM(C31:C35)</f>
        <v>0</v>
      </c>
      <c r="D36" s="78"/>
      <c r="E36" s="81"/>
      <c r="F36" s="82"/>
      <c r="G36" s="83"/>
      <c r="H36" s="19"/>
      <c r="I36" s="19"/>
      <c r="J36" s="19"/>
      <c r="Q36" s="45"/>
      <c r="R36" s="45"/>
      <c r="S36" s="46"/>
      <c r="T36" s="47"/>
      <c r="V36" s="49"/>
      <c r="W36" s="49"/>
      <c r="X36" s="49"/>
      <c r="Y36" s="49"/>
    </row>
    <row r="37" spans="1:25" ht="15" customHeight="1" thickBot="1">
      <c r="A37" s="69" t="s">
        <v>71</v>
      </c>
      <c r="B37" s="70"/>
      <c r="C37" s="71">
        <f>C29-C36</f>
        <v>1475808</v>
      </c>
      <c r="D37" s="78"/>
      <c r="E37" s="81"/>
      <c r="F37" s="82"/>
      <c r="G37" s="83"/>
      <c r="H37" s="19"/>
      <c r="I37" s="19"/>
      <c r="J37" s="19"/>
      <c r="Q37" s="45"/>
      <c r="R37" s="45"/>
      <c r="S37" s="46"/>
      <c r="T37" s="47"/>
      <c r="V37" s="49"/>
      <c r="W37" s="49"/>
      <c r="X37" s="49"/>
      <c r="Y37" s="49"/>
    </row>
    <row r="38" spans="1:25" ht="15" customHeight="1">
      <c r="A38" s="63" t="s">
        <v>72</v>
      </c>
      <c r="B38" s="64"/>
      <c r="C38" s="65"/>
      <c r="D38" s="78"/>
      <c r="E38" s="81"/>
      <c r="F38" s="82"/>
      <c r="G38" s="83"/>
      <c r="H38" s="19"/>
      <c r="I38" s="19"/>
      <c r="J38" s="19"/>
      <c r="V38" s="49"/>
      <c r="W38" s="49"/>
      <c r="X38" s="49"/>
      <c r="Y38" s="49"/>
    </row>
    <row r="39" spans="1:25" ht="15" customHeight="1">
      <c r="A39" s="38" t="s">
        <v>15</v>
      </c>
      <c r="B39" s="39"/>
      <c r="C39" s="40"/>
      <c r="D39" s="78"/>
      <c r="E39" s="81"/>
      <c r="F39" s="82"/>
      <c r="G39" s="83"/>
      <c r="H39" s="19"/>
      <c r="I39" s="19"/>
      <c r="J39" s="19"/>
      <c r="Q39" s="45"/>
      <c r="R39" s="45"/>
      <c r="S39" s="46"/>
      <c r="T39" s="47"/>
      <c r="V39" s="49"/>
      <c r="W39" s="49"/>
      <c r="X39" s="49"/>
      <c r="Y39" s="49"/>
    </row>
    <row r="40" spans="1:25" ht="13.5" customHeight="1">
      <c r="A40" s="43" t="s">
        <v>93</v>
      </c>
      <c r="B40" s="24" t="s">
        <v>94</v>
      </c>
      <c r="C40" s="66">
        <v>1145393</v>
      </c>
      <c r="D40" s="78"/>
      <c r="E40" s="81"/>
      <c r="F40" s="82"/>
      <c r="G40" s="83"/>
      <c r="H40" s="19"/>
      <c r="I40" s="19"/>
      <c r="J40" s="19"/>
      <c r="Q40" s="45">
        <v>2</v>
      </c>
      <c r="R40" s="45">
        <v>7</v>
      </c>
      <c r="S40" s="46" t="str">
        <f>B40</f>
        <v>F71G</v>
      </c>
      <c r="T40" s="47">
        <f>ROUND(C40,0)</f>
        <v>1145393</v>
      </c>
      <c r="V40" s="49"/>
      <c r="W40" s="49"/>
      <c r="X40" s="49"/>
      <c r="Y40" s="49"/>
    </row>
    <row r="41" spans="1:25" ht="13.5" customHeight="1">
      <c r="A41" s="43" t="s">
        <v>95</v>
      </c>
      <c r="B41" s="24" t="s">
        <v>96</v>
      </c>
      <c r="C41" s="66">
        <v>88731</v>
      </c>
      <c r="D41" s="78"/>
      <c r="E41" s="81"/>
      <c r="F41" s="82"/>
      <c r="G41" s="83"/>
      <c r="H41" s="19"/>
      <c r="I41" s="19"/>
      <c r="J41" s="19"/>
      <c r="Q41" s="45">
        <v>2</v>
      </c>
      <c r="R41" s="45">
        <v>7</v>
      </c>
      <c r="S41" s="46" t="str">
        <f>B41</f>
        <v>F72G</v>
      </c>
      <c r="T41" s="47">
        <f>ROUND(C41,0)</f>
        <v>88731</v>
      </c>
      <c r="V41" s="49"/>
      <c r="W41" s="49"/>
      <c r="X41" s="49"/>
      <c r="Y41" s="49"/>
    </row>
    <row r="42" spans="1:25" ht="13.5" customHeight="1">
      <c r="A42" s="43" t="s">
        <v>97</v>
      </c>
      <c r="B42" s="24" t="s">
        <v>98</v>
      </c>
      <c r="C42" s="66">
        <v>74753</v>
      </c>
      <c r="D42" s="78"/>
      <c r="E42" s="81"/>
      <c r="F42" s="82"/>
      <c r="G42" s="83"/>
      <c r="H42" s="19"/>
      <c r="I42" s="19"/>
      <c r="J42" s="19"/>
      <c r="Q42" s="45">
        <v>2</v>
      </c>
      <c r="R42" s="45">
        <v>7</v>
      </c>
      <c r="S42" s="46" t="str">
        <f>B42</f>
        <v>F958</v>
      </c>
      <c r="T42" s="47">
        <f>ROUND(C42,0)</f>
        <v>74753</v>
      </c>
      <c r="V42" s="49"/>
      <c r="W42" s="49"/>
      <c r="X42" s="49"/>
      <c r="Y42" s="49"/>
    </row>
    <row r="43" spans="1:25" ht="13.5" customHeight="1">
      <c r="A43" s="43" t="s">
        <v>99</v>
      </c>
      <c r="B43" s="24" t="s">
        <v>100</v>
      </c>
      <c r="C43" s="53">
        <f>'t15(1)_Dett'!B23</f>
        <v>0</v>
      </c>
      <c r="D43" s="78"/>
      <c r="E43" s="81"/>
      <c r="F43" s="82"/>
      <c r="G43" s="83"/>
      <c r="H43" s="19"/>
      <c r="I43" s="19"/>
      <c r="J43" s="19"/>
      <c r="Q43" s="45">
        <v>2</v>
      </c>
      <c r="R43" s="45">
        <v>7</v>
      </c>
      <c r="S43" s="46" t="str">
        <f>B43</f>
        <v>F989</v>
      </c>
      <c r="T43" s="47">
        <f>ROUND(C43,0)</f>
        <v>0</v>
      </c>
      <c r="V43" s="49"/>
      <c r="W43" s="49"/>
      <c r="X43" s="49"/>
      <c r="Y43" s="49"/>
    </row>
    <row r="44" spans="1:25" ht="14.25" customHeight="1" thickBot="1">
      <c r="A44" s="84" t="s">
        <v>53</v>
      </c>
      <c r="B44" s="85"/>
      <c r="C44" s="56">
        <f>SUM(C40:C43)</f>
        <v>1308877</v>
      </c>
      <c r="D44" s="78"/>
      <c r="E44" s="81"/>
      <c r="F44" s="82"/>
      <c r="G44" s="83"/>
      <c r="H44" s="19"/>
      <c r="I44" s="19"/>
      <c r="J44" s="19"/>
      <c r="V44" s="49"/>
      <c r="W44" s="49"/>
      <c r="X44" s="49"/>
      <c r="Y44" s="49"/>
    </row>
    <row r="45" spans="1:25" ht="14.25" customHeight="1">
      <c r="A45" s="86" t="s">
        <v>101</v>
      </c>
      <c r="B45" s="87"/>
      <c r="C45" s="88"/>
      <c r="D45" s="78"/>
      <c r="E45" s="81"/>
      <c r="F45" s="82"/>
      <c r="G45" s="83"/>
      <c r="H45" s="19"/>
      <c r="I45" s="19"/>
      <c r="J45" s="19"/>
      <c r="Q45" s="45"/>
      <c r="R45" s="45"/>
      <c r="S45" s="46"/>
      <c r="T45" s="47"/>
      <c r="V45" s="49"/>
      <c r="W45" s="49"/>
      <c r="X45" s="49"/>
      <c r="Y45" s="49"/>
    </row>
    <row r="46" spans="1:25" ht="15" customHeight="1">
      <c r="A46" s="43" t="s">
        <v>102</v>
      </c>
      <c r="B46" s="24" t="s">
        <v>103</v>
      </c>
      <c r="C46" s="44"/>
      <c r="D46" s="23"/>
      <c r="E46" s="81"/>
      <c r="F46" s="82"/>
      <c r="G46" s="83"/>
      <c r="H46" s="19"/>
      <c r="I46" s="19"/>
      <c r="J46" s="19"/>
      <c r="Q46" s="45">
        <v>2</v>
      </c>
      <c r="R46" s="45">
        <v>9</v>
      </c>
      <c r="S46" s="46" t="str">
        <f>B46</f>
        <v>F50H</v>
      </c>
      <c r="T46" s="47">
        <f>ROUND(C46,0)</f>
        <v>0</v>
      </c>
      <c r="V46" s="49"/>
      <c r="W46" s="49"/>
      <c r="X46" s="49"/>
      <c r="Y46" s="49"/>
    </row>
    <row r="47" spans="1:25" ht="15" customHeight="1">
      <c r="A47" s="43" t="s">
        <v>104</v>
      </c>
      <c r="B47" s="24" t="s">
        <v>105</v>
      </c>
      <c r="C47" s="44"/>
      <c r="D47" s="23"/>
      <c r="E47" s="81"/>
      <c r="F47" s="82"/>
      <c r="G47" s="83"/>
      <c r="H47" s="19"/>
      <c r="I47" s="19"/>
      <c r="J47" s="19"/>
      <c r="Q47" s="45">
        <v>2</v>
      </c>
      <c r="R47" s="45">
        <v>9</v>
      </c>
      <c r="S47" s="46" t="str">
        <f t="shared" ref="S47:S52" si="4">B47</f>
        <v>F962</v>
      </c>
      <c r="T47" s="47">
        <f t="shared" ref="T47:T52" si="5">ROUND(C47,0)</f>
        <v>0</v>
      </c>
      <c r="V47" s="49"/>
      <c r="W47" s="49"/>
      <c r="X47" s="49"/>
      <c r="Y47" s="49"/>
    </row>
    <row r="48" spans="1:25" ht="15" customHeight="1">
      <c r="A48" s="43" t="s">
        <v>106</v>
      </c>
      <c r="B48" s="24" t="s">
        <v>107</v>
      </c>
      <c r="C48" s="44"/>
      <c r="D48" s="23"/>
      <c r="E48" s="81"/>
      <c r="F48" s="82"/>
      <c r="G48" s="83"/>
      <c r="H48" s="19"/>
      <c r="I48" s="19"/>
      <c r="J48" s="19"/>
      <c r="Q48" s="45">
        <v>2</v>
      </c>
      <c r="R48" s="45">
        <v>9</v>
      </c>
      <c r="S48" s="46" t="str">
        <f t="shared" si="4"/>
        <v>F960</v>
      </c>
      <c r="T48" s="47">
        <f t="shared" si="5"/>
        <v>0</v>
      </c>
      <c r="V48" s="49"/>
      <c r="W48" s="49"/>
      <c r="X48" s="49"/>
      <c r="Y48" s="49"/>
    </row>
    <row r="49" spans="1:25" ht="15" customHeight="1">
      <c r="A49" s="43" t="s">
        <v>108</v>
      </c>
      <c r="B49" s="24" t="s">
        <v>109</v>
      </c>
      <c r="C49" s="44">
        <v>760000</v>
      </c>
      <c r="D49" s="23"/>
      <c r="E49" s="81"/>
      <c r="F49" s="82"/>
      <c r="G49" s="83"/>
      <c r="H49" s="5"/>
      <c r="I49" s="5"/>
      <c r="J49" s="5"/>
      <c r="Q49" s="45">
        <v>2</v>
      </c>
      <c r="R49" s="45">
        <v>9</v>
      </c>
      <c r="S49" s="46" t="str">
        <f t="shared" si="4"/>
        <v>F961</v>
      </c>
      <c r="T49" s="47">
        <f t="shared" si="5"/>
        <v>760000</v>
      </c>
      <c r="V49" s="49"/>
      <c r="W49" s="49"/>
      <c r="X49" s="49"/>
      <c r="Y49" s="49"/>
    </row>
    <row r="50" spans="1:25" ht="15" customHeight="1">
      <c r="A50" s="43" t="s">
        <v>110</v>
      </c>
      <c r="B50" s="24" t="s">
        <v>111</v>
      </c>
      <c r="C50" s="44"/>
      <c r="D50" s="23"/>
      <c r="E50" s="81"/>
      <c r="F50" s="82"/>
      <c r="G50" s="83"/>
      <c r="H50" s="5"/>
      <c r="I50" s="5"/>
      <c r="J50" s="5"/>
      <c r="Q50" s="45">
        <v>2</v>
      </c>
      <c r="R50" s="45">
        <v>9</v>
      </c>
      <c r="S50" s="46" t="str">
        <f t="shared" si="4"/>
        <v>F96H</v>
      </c>
      <c r="T50" s="47">
        <f t="shared" si="5"/>
        <v>0</v>
      </c>
      <c r="V50" s="49"/>
      <c r="W50" s="49"/>
      <c r="X50" s="49"/>
      <c r="Y50" s="49"/>
    </row>
    <row r="51" spans="1:25" ht="12" customHeight="1">
      <c r="A51" s="43" t="s">
        <v>112</v>
      </c>
      <c r="B51" s="24" t="s">
        <v>113</v>
      </c>
      <c r="C51" s="53">
        <f>'t15(1)_Dett'!B29</f>
        <v>0</v>
      </c>
      <c r="D51" s="23"/>
      <c r="E51" s="81"/>
      <c r="F51" s="82"/>
      <c r="G51" s="83"/>
      <c r="H51" s="5"/>
      <c r="I51" s="5"/>
      <c r="J51" s="5"/>
      <c r="Q51" s="45">
        <v>2</v>
      </c>
      <c r="R51" s="45">
        <v>9</v>
      </c>
      <c r="S51" s="46" t="str">
        <f t="shared" si="4"/>
        <v>F987</v>
      </c>
      <c r="T51" s="47">
        <f t="shared" si="5"/>
        <v>0</v>
      </c>
      <c r="V51" s="49"/>
      <c r="W51" s="49"/>
      <c r="X51" s="49"/>
      <c r="Y51" s="49"/>
    </row>
    <row r="52" spans="1:25" ht="12.75">
      <c r="A52" s="43" t="s">
        <v>114</v>
      </c>
      <c r="B52" s="24" t="s">
        <v>115</v>
      </c>
      <c r="C52" s="53">
        <f>'t15(1)_Dett'!B34</f>
        <v>0</v>
      </c>
      <c r="D52" s="23"/>
      <c r="E52" s="81"/>
      <c r="F52" s="82"/>
      <c r="G52" s="83"/>
      <c r="H52" s="5"/>
      <c r="I52" s="5"/>
      <c r="J52" s="5"/>
      <c r="Q52" s="45">
        <v>2</v>
      </c>
      <c r="R52" s="45">
        <v>9</v>
      </c>
      <c r="S52" s="46" t="str">
        <f t="shared" si="4"/>
        <v>F999</v>
      </c>
      <c r="T52" s="47">
        <f t="shared" si="5"/>
        <v>0</v>
      </c>
      <c r="V52" s="49"/>
      <c r="W52" s="49"/>
      <c r="X52" s="49"/>
      <c r="Y52" s="49"/>
    </row>
    <row r="53" spans="1:25" ht="13.5" thickBot="1">
      <c r="A53" s="59" t="s">
        <v>116</v>
      </c>
      <c r="B53" s="60"/>
      <c r="C53" s="56">
        <f>SUM(C46:C52)</f>
        <v>760000</v>
      </c>
      <c r="D53" s="23"/>
      <c r="E53" s="81"/>
      <c r="F53" s="82"/>
      <c r="G53" s="83"/>
      <c r="V53" s="49"/>
      <c r="W53" s="49"/>
      <c r="X53" s="49"/>
      <c r="Y53" s="49"/>
    </row>
    <row r="54" spans="1:25" ht="12.75">
      <c r="A54" s="38" t="s">
        <v>55</v>
      </c>
      <c r="B54" s="39"/>
      <c r="C54" s="40"/>
      <c r="D54" s="23"/>
      <c r="E54" s="81"/>
      <c r="F54" s="82"/>
      <c r="G54" s="83"/>
      <c r="Q54" s="45"/>
      <c r="R54" s="45"/>
      <c r="S54" s="46"/>
      <c r="T54" s="47"/>
      <c r="V54" s="49"/>
      <c r="W54" s="49"/>
      <c r="X54" s="49"/>
      <c r="Y54" s="49"/>
    </row>
    <row r="55" spans="1:25" ht="12.75">
      <c r="A55" s="43" t="s">
        <v>57</v>
      </c>
      <c r="B55" s="24" t="s">
        <v>58</v>
      </c>
      <c r="C55" s="89">
        <v>56395</v>
      </c>
      <c r="D55" s="23"/>
      <c r="E55" s="90"/>
      <c r="F55" s="91"/>
      <c r="G55" s="92"/>
      <c r="Q55" s="45">
        <v>2</v>
      </c>
      <c r="R55" s="45">
        <v>81</v>
      </c>
      <c r="S55" s="46" t="str">
        <f>B55</f>
        <v>F27I</v>
      </c>
      <c r="T55" s="47">
        <f>ROUND(C55,0)</f>
        <v>56395</v>
      </c>
      <c r="V55" s="49"/>
      <c r="W55" s="49"/>
      <c r="X55" s="49"/>
      <c r="Y55" s="49"/>
    </row>
    <row r="56" spans="1:25" ht="12.75">
      <c r="A56" s="43" t="s">
        <v>60</v>
      </c>
      <c r="B56" s="24" t="s">
        <v>61</v>
      </c>
      <c r="C56" s="44"/>
      <c r="D56" s="23"/>
      <c r="E56" s="90"/>
      <c r="F56" s="91"/>
      <c r="G56" s="92"/>
      <c r="Q56" s="45">
        <v>2</v>
      </c>
      <c r="R56" s="45">
        <v>81</v>
      </c>
      <c r="S56" s="46" t="str">
        <f>B56</f>
        <v>F00P</v>
      </c>
      <c r="T56" s="47">
        <f>ROUND(C56,0)</f>
        <v>0</v>
      </c>
    </row>
    <row r="57" spans="1:25" ht="12.75">
      <c r="A57" s="43" t="s">
        <v>64</v>
      </c>
      <c r="B57" s="24" t="s">
        <v>65</v>
      </c>
      <c r="C57" s="44"/>
      <c r="D57" s="23"/>
      <c r="E57" s="90"/>
      <c r="F57" s="91"/>
      <c r="G57" s="92"/>
      <c r="Q57" s="45">
        <v>2</v>
      </c>
      <c r="R57" s="45">
        <v>81</v>
      </c>
      <c r="S57" s="46" t="str">
        <f>B57</f>
        <v>F01S</v>
      </c>
      <c r="T57" s="47">
        <f>ROUND(C57,0)</f>
        <v>0</v>
      </c>
    </row>
    <row r="58" spans="1:25" ht="12" customHeight="1">
      <c r="A58" s="43" t="s">
        <v>68</v>
      </c>
      <c r="B58" s="24" t="s">
        <v>69</v>
      </c>
      <c r="C58" s="53">
        <f>'t15(1)_Dett'!B54</f>
        <v>3549</v>
      </c>
      <c r="D58" s="23"/>
      <c r="E58" s="90"/>
      <c r="F58" s="91"/>
      <c r="G58" s="92"/>
      <c r="Q58" s="45">
        <v>2</v>
      </c>
      <c r="R58" s="45">
        <v>81</v>
      </c>
      <c r="S58" s="46" t="str">
        <f>B58</f>
        <v>F01P</v>
      </c>
      <c r="T58" s="47">
        <f>ROUND(C58,0)</f>
        <v>3549</v>
      </c>
    </row>
    <row r="59" spans="1:25" ht="15.75" thickBot="1">
      <c r="A59" s="59" t="s">
        <v>70</v>
      </c>
      <c r="B59" s="60"/>
      <c r="C59" s="56">
        <f>SUM(C55:C58)</f>
        <v>59944</v>
      </c>
      <c r="D59" s="23"/>
      <c r="E59" s="90"/>
      <c r="F59" s="91"/>
      <c r="G59" s="92"/>
      <c r="Q59" s="93" t="s">
        <v>89</v>
      </c>
      <c r="R59" s="5"/>
      <c r="S59" s="5"/>
      <c r="T59" s="5"/>
    </row>
    <row r="60" spans="1:25" ht="13.5" thickBot="1">
      <c r="A60" s="61" t="s">
        <v>90</v>
      </c>
      <c r="B60" s="70"/>
      <c r="C60" s="71">
        <f>C44+C53-C59</f>
        <v>2008933</v>
      </c>
      <c r="D60" s="23"/>
      <c r="E60" s="94"/>
      <c r="F60" s="95"/>
      <c r="G60" s="96"/>
      <c r="Q60" s="5"/>
      <c r="R60" s="5"/>
      <c r="S60" s="5"/>
      <c r="T60" s="5"/>
    </row>
    <row r="61" spans="1:25" ht="13.5" thickBot="1">
      <c r="A61" s="97" t="s">
        <v>117</v>
      </c>
      <c r="B61" s="98"/>
      <c r="C61" s="99">
        <f>C22+C37+C60</f>
        <v>14097763</v>
      </c>
      <c r="D61" s="23"/>
      <c r="E61" s="100" t="s">
        <v>118</v>
      </c>
      <c r="F61" s="98"/>
      <c r="G61" s="101">
        <f>G15+G21+G29</f>
        <v>13837730</v>
      </c>
    </row>
    <row r="62" spans="1:25">
      <c r="B62" s="73"/>
    </row>
    <row r="63" spans="1:25">
      <c r="A63" s="7" t="s">
        <v>119</v>
      </c>
    </row>
  </sheetData>
  <sheetProtection password="EA98" sheet="1" selectLockedCells="1"/>
  <mergeCells count="3">
    <mergeCell ref="H4:H9"/>
    <mergeCell ref="H11:H16"/>
    <mergeCell ref="H18:H23"/>
  </mergeCells>
  <dataValidations count="3">
    <dataValidation type="whole" allowBlank="1" showInputMessage="1" showErrorMessage="1" errorTitle="ERRORE NEL DATO IMMESSO" error="INSERIRE SOLO NUMERI INTERI" sqref="C17:C18 C55:C56 C32:C33">
      <formula1>0</formula1>
      <formula2>999999999999</formula2>
    </dataValidation>
    <dataValidation type="whole" allowBlank="1" showInputMessage="1" showErrorMessage="1" errorTitle="ERRORE NEL DATO IMMESSO" error="INSERIRE SOLO NUMERI INTERI" sqref="C22 C65033 C44 C65051 G65041 C65042:C65043 C65061:C65062 G65062 G14:G15 G65029:G65030 G20:G21 G65034:G65035 G65044:G65059 C29 C37 C53 C60 G28:G54">
      <formula1>-999999999999</formula1>
      <formula2>999999999999</formula2>
    </dataValidation>
    <dataValidation type="whole" allowBlank="1" showInputMessage="1" showErrorMessage="1" errorTitle="ERRORE NEL DATO IMMESSO" error="INSERIRE SOLO NUMERI INTERI POSITIVI" sqref="C58 G65022:G65028 G7:G13 G65037:G65040 G65043 G18:G19 G65032:G65033 C65022:C65032 C65035:C65041 C65045:C65050 C65053:C65060 C20 C35 C40:C43 C31 G24:G27 C25:C28 C46:C52 C7:C15">
      <formula1>0</formula1>
      <formula2>999999999999</formula2>
    </dataValidation>
  </dataValidations>
  <printOptions horizontalCentered="1" verticalCentered="1"/>
  <pageMargins left="0" right="0" top="0.19685039370078741" bottom="0.51181102362204722" header="0.51181102362204722" footer="0.51181102362204722"/>
  <pageSetup paperSize="9" scale="68" orientation="landscape" horizontalDpi="300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Q376"/>
  <sheetViews>
    <sheetView topLeftCell="A4" workbookViewId="0">
      <selection activeCell="G8" sqref="G8"/>
    </sheetView>
  </sheetViews>
  <sheetFormatPr defaultRowHeight="12.75"/>
  <cols>
    <col min="1" max="1" width="62" customWidth="1"/>
    <col min="2" max="2" width="17.85546875" customWidth="1"/>
    <col min="3" max="3" width="2.85546875" customWidth="1"/>
    <col min="4" max="4" width="44" customWidth="1"/>
    <col min="5" max="5" width="11" customWidth="1"/>
  </cols>
  <sheetData>
    <row r="1" spans="1:43" ht="18.75">
      <c r="A1" s="103" t="str">
        <f>[1]t1!A1:I1</f>
        <v>COMPARTO SERVIZIO SANITARIO NAZIONALE - anno 2018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</row>
    <row r="2" spans="1:4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</row>
    <row r="3" spans="1:4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</row>
    <row r="4" spans="1:4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</row>
    <row r="5" spans="1:4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</row>
    <row r="6" spans="1:4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</row>
    <row r="7" spans="1:4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</row>
    <row r="8" spans="1:4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</row>
    <row r="9" spans="1:4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</row>
    <row r="10" spans="1:43" ht="13.5" thickBot="1">
      <c r="A10" s="20" t="s">
        <v>8</v>
      </c>
      <c r="B10" s="22" t="s">
        <v>10</v>
      </c>
      <c r="C10" s="104"/>
      <c r="D10" s="20" t="s">
        <v>8</v>
      </c>
      <c r="E10" s="22" t="s">
        <v>10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</row>
    <row r="11" spans="1:43">
      <c r="A11" s="105" t="s">
        <v>120</v>
      </c>
      <c r="B11" s="106">
        <f>SUM(B12:B16)</f>
        <v>0</v>
      </c>
      <c r="C11" s="104"/>
      <c r="D11" s="105" t="s">
        <v>121</v>
      </c>
      <c r="E11" s="106">
        <f>SUM(E12:E16)</f>
        <v>643612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</row>
    <row r="12" spans="1:43">
      <c r="A12" s="107"/>
      <c r="B12" s="108"/>
      <c r="C12" s="104"/>
      <c r="D12" s="109" t="s">
        <v>122</v>
      </c>
      <c r="E12" s="110">
        <v>643612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</row>
    <row r="13" spans="1:43">
      <c r="A13" s="109"/>
      <c r="B13" s="110"/>
      <c r="C13" s="104"/>
      <c r="D13" s="109"/>
      <c r="E13" s="110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</row>
    <row r="14" spans="1:43">
      <c r="A14" s="109"/>
      <c r="B14" s="110"/>
      <c r="C14" s="104"/>
      <c r="D14" s="109"/>
      <c r="E14" s="110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</row>
    <row r="15" spans="1:43">
      <c r="A15" s="109"/>
      <c r="B15" s="110"/>
      <c r="C15" s="104"/>
      <c r="D15" s="109"/>
      <c r="E15" s="110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</row>
    <row r="16" spans="1:43">
      <c r="A16" s="111"/>
      <c r="B16" s="110"/>
      <c r="C16" s="104"/>
      <c r="D16" s="109"/>
      <c r="E16" s="110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</row>
    <row r="17" spans="1:43">
      <c r="A17" s="112" t="s">
        <v>123</v>
      </c>
      <c r="B17" s="113">
        <f>SUM(B18:B22)</f>
        <v>0</v>
      </c>
      <c r="C17" s="104"/>
      <c r="D17" s="114" t="s">
        <v>124</v>
      </c>
      <c r="E17" s="115">
        <f>SUM(E18:E22)</f>
        <v>760000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</row>
    <row r="18" spans="1:43">
      <c r="A18" s="107"/>
      <c r="B18" s="108"/>
      <c r="C18" s="104"/>
      <c r="D18" s="116" t="s">
        <v>125</v>
      </c>
      <c r="E18" s="110">
        <v>760000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</row>
    <row r="19" spans="1:43">
      <c r="A19" s="109"/>
      <c r="B19" s="110"/>
      <c r="C19" s="104"/>
      <c r="D19" s="109"/>
      <c r="E19" s="110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</row>
    <row r="20" spans="1:43">
      <c r="A20" s="109"/>
      <c r="B20" s="110"/>
      <c r="C20" s="104"/>
      <c r="D20" s="109"/>
      <c r="E20" s="110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</row>
    <row r="21" spans="1:43">
      <c r="A21" s="109"/>
      <c r="B21" s="110"/>
      <c r="C21" s="104"/>
      <c r="D21" s="109"/>
      <c r="E21" s="110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</row>
    <row r="22" spans="1:43" ht="13.5" thickBot="1">
      <c r="A22" s="109"/>
      <c r="B22" s="110"/>
      <c r="C22" s="104"/>
      <c r="D22" s="117"/>
      <c r="E22" s="118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</row>
    <row r="23" spans="1:43">
      <c r="A23" s="114" t="s">
        <v>126</v>
      </c>
      <c r="B23" s="115">
        <f>SUM(B24:B28)</f>
        <v>0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</row>
    <row r="24" spans="1:43">
      <c r="A24" s="107"/>
      <c r="B24" s="108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</row>
    <row r="25" spans="1:43">
      <c r="A25" s="109"/>
      <c r="B25" s="110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</row>
    <row r="26" spans="1:43">
      <c r="A26" s="109"/>
      <c r="B26" s="11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</row>
    <row r="27" spans="1:43">
      <c r="A27" s="109"/>
      <c r="B27" s="110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</row>
    <row r="28" spans="1:43">
      <c r="A28" s="109"/>
      <c r="B28" s="110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</row>
    <row r="29" spans="1:43">
      <c r="A29" s="114" t="s">
        <v>127</v>
      </c>
      <c r="B29" s="115">
        <f>SUM(B30:B33)</f>
        <v>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</row>
    <row r="30" spans="1:43">
      <c r="A30" s="109"/>
      <c r="B30" s="110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</row>
    <row r="31" spans="1:43">
      <c r="A31" s="109"/>
      <c r="B31" s="110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</row>
    <row r="32" spans="1:43">
      <c r="A32" s="109"/>
      <c r="B32" s="110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</row>
    <row r="33" spans="1:43">
      <c r="A33" s="109"/>
      <c r="B33" s="110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</row>
    <row r="34" spans="1:43">
      <c r="A34" s="114" t="s">
        <v>128</v>
      </c>
      <c r="B34" s="115">
        <f>SUM(B35:B38)</f>
        <v>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</row>
    <row r="35" spans="1:43">
      <c r="A35" s="109"/>
      <c r="B35" s="110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</row>
    <row r="36" spans="1:43">
      <c r="A36" s="109"/>
      <c r="B36" s="110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</row>
    <row r="37" spans="1:43">
      <c r="A37" s="109"/>
      <c r="B37" s="110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</row>
    <row r="38" spans="1:43" ht="13.5" thickBot="1">
      <c r="A38" s="117"/>
      <c r="B38" s="118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</row>
    <row r="39" spans="1:43" ht="13.5" thickBo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</row>
    <row r="40" spans="1:43" ht="13.5" thickBot="1">
      <c r="A40" s="119" t="s">
        <v>8</v>
      </c>
      <c r="B40" s="120" t="s">
        <v>10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</row>
    <row r="41" spans="1:43">
      <c r="A41" s="105" t="s">
        <v>11</v>
      </c>
      <c r="B41" s="106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</row>
    <row r="42" spans="1:43">
      <c r="A42" s="121" t="s">
        <v>129</v>
      </c>
      <c r="B42" s="115">
        <f>SUM(B43:B46)</f>
        <v>619433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</row>
    <row r="43" spans="1:43">
      <c r="A43" s="109" t="s">
        <v>130</v>
      </c>
      <c r="B43" s="122">
        <v>589000</v>
      </c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</row>
    <row r="44" spans="1:43">
      <c r="A44" s="109" t="s">
        <v>131</v>
      </c>
      <c r="B44" s="122">
        <v>30433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</row>
    <row r="45" spans="1:43">
      <c r="A45" s="109"/>
      <c r="B45" s="122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  <row r="46" spans="1:43" ht="13.5" thickBot="1">
      <c r="A46" s="117"/>
      <c r="B46" s="12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</row>
    <row r="47" spans="1:43">
      <c r="A47" s="105" t="s">
        <v>56</v>
      </c>
      <c r="B47" s="106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</row>
    <row r="48" spans="1:43">
      <c r="A48" s="121" t="s">
        <v>129</v>
      </c>
      <c r="B48" s="115">
        <f>SUM(B49:B52)</f>
        <v>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</row>
    <row r="49" spans="1:43">
      <c r="A49" s="109"/>
      <c r="B49" s="110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</row>
    <row r="50" spans="1:43">
      <c r="A50" s="109"/>
      <c r="B50" s="110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</row>
    <row r="51" spans="1:43">
      <c r="A51" s="109"/>
      <c r="B51" s="110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</row>
    <row r="52" spans="1:43" ht="13.5" thickBot="1">
      <c r="A52" s="117"/>
      <c r="B52" s="118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</row>
    <row r="53" spans="1:43">
      <c r="A53" s="112" t="s">
        <v>72</v>
      </c>
      <c r="B53" s="11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</row>
    <row r="54" spans="1:43">
      <c r="A54" s="121" t="s">
        <v>129</v>
      </c>
      <c r="B54" s="115">
        <f>SUM(B55:B58)</f>
        <v>3549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</row>
    <row r="55" spans="1:43">
      <c r="A55" s="109" t="s">
        <v>131</v>
      </c>
      <c r="B55" s="110">
        <v>3549</v>
      </c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</row>
    <row r="56" spans="1:43">
      <c r="A56" s="109"/>
      <c r="B56" s="110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1:43">
      <c r="A57" s="109"/>
      <c r="B57" s="110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</row>
    <row r="58" spans="1:43" ht="13.5" thickBot="1">
      <c r="A58" s="117"/>
      <c r="B58" s="118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</row>
    <row r="59" spans="1:43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</row>
    <row r="60" spans="1:4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</row>
    <row r="61" spans="1:4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</row>
    <row r="62" spans="1:4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</row>
    <row r="63" spans="1:4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</row>
    <row r="64" spans="1:43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</row>
    <row r="65" spans="1:4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</row>
    <row r="66" spans="1:4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</row>
    <row r="67" spans="1:4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</row>
    <row r="68" spans="1:4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</row>
    <row r="69" spans="1:4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</row>
    <row r="70" spans="1:4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</row>
    <row r="71" spans="1:4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</row>
    <row r="72" spans="1:4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</row>
    <row r="73" spans="1:4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</row>
    <row r="74" spans="1:4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</row>
    <row r="75" spans="1:4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</row>
    <row r="76" spans="1:4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</row>
    <row r="77" spans="1:4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</row>
    <row r="78" spans="1:4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</row>
    <row r="79" spans="1:4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</row>
    <row r="80" spans="1:4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</row>
    <row r="81" spans="1:4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</row>
    <row r="82" spans="1:4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</row>
    <row r="83" spans="1:4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</row>
    <row r="84" spans="1:4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</row>
    <row r="85" spans="1:4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</row>
    <row r="86" spans="1:4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</row>
    <row r="87" spans="1:4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</row>
    <row r="88" spans="1:4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</row>
    <row r="89" spans="1:4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</row>
    <row r="90" spans="1:4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</row>
    <row r="91" spans="1:4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</row>
    <row r="92" spans="1:4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</row>
    <row r="93" spans="1:4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</row>
    <row r="94" spans="1:4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</row>
    <row r="95" spans="1:4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</row>
    <row r="96" spans="1:4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</row>
    <row r="97" spans="1:4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</row>
    <row r="98" spans="1:4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</row>
    <row r="99" spans="1:4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</row>
    <row r="100" spans="1:4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</row>
    <row r="101" spans="1:4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</row>
    <row r="102" spans="1:4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</row>
    <row r="103" spans="1:4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</row>
    <row r="104" spans="1:4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</row>
    <row r="105" spans="1:4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</row>
    <row r="106" spans="1:4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</row>
    <row r="107" spans="1:4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</row>
    <row r="108" spans="1:4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</row>
    <row r="109" spans="1:4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</row>
    <row r="110" spans="1:4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</row>
    <row r="111" spans="1:4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</row>
    <row r="112" spans="1:4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</row>
    <row r="113" spans="1:4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</row>
    <row r="114" spans="1:4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</row>
    <row r="115" spans="1:4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</row>
    <row r="116" spans="1:4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</row>
    <row r="117" spans="1:4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</row>
    <row r="118" spans="1:4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</row>
    <row r="119" spans="1:43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</row>
    <row r="120" spans="1:4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</row>
    <row r="121" spans="1:4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</row>
    <row r="122" spans="1:4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1:4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1:43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</row>
    <row r="125" spans="1:4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</row>
    <row r="126" spans="1:4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</row>
    <row r="127" spans="1:4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</row>
    <row r="128" spans="1:4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</row>
    <row r="129" spans="1:4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</row>
    <row r="130" spans="1:4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</row>
    <row r="131" spans="1:4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</row>
    <row r="132" spans="1:4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</row>
    <row r="133" spans="1:4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</row>
    <row r="134" spans="1:4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</row>
    <row r="135" spans="1:4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</row>
    <row r="136" spans="1:4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</row>
    <row r="137" spans="1:4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</row>
    <row r="138" spans="1:4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</row>
    <row r="139" spans="1:4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</row>
    <row r="140" spans="1:4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</row>
    <row r="141" spans="1:4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</row>
    <row r="142" spans="1:4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</row>
    <row r="143" spans="1:4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</row>
    <row r="144" spans="1:4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</row>
    <row r="145" spans="1:4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</row>
    <row r="146" spans="1:4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</row>
    <row r="147" spans="1:4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</row>
    <row r="148" spans="1:4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</row>
    <row r="149" spans="1:4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</row>
    <row r="150" spans="1:4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</row>
    <row r="151" spans="1:4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</row>
    <row r="152" spans="1:4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</row>
    <row r="153" spans="1:4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</row>
    <row r="154" spans="1:4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</row>
    <row r="155" spans="1:43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</row>
    <row r="156" spans="1:43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</row>
    <row r="157" spans="1:43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</row>
    <row r="158" spans="1:43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</row>
    <row r="159" spans="1:43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</row>
    <row r="160" spans="1:43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</row>
    <row r="161" spans="1:43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</row>
    <row r="162" spans="1:43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</row>
    <row r="163" spans="1:43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</row>
    <row r="164" spans="1:43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</row>
    <row r="165" spans="1:4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</row>
    <row r="166" spans="1:43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</row>
    <row r="167" spans="1:43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</row>
    <row r="168" spans="1:4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</row>
    <row r="169" spans="1:43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</row>
    <row r="170" spans="1:43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</row>
    <row r="171" spans="1:43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</row>
    <row r="172" spans="1:43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</row>
    <row r="173" spans="1:43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</row>
    <row r="174" spans="1:4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</row>
    <row r="175" spans="1:4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</row>
    <row r="176" spans="1:4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</row>
    <row r="177" spans="1:43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</row>
    <row r="178" spans="1:43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</row>
    <row r="179" spans="1:43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</row>
    <row r="180" spans="1:43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</row>
    <row r="181" spans="1:43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</row>
    <row r="182" spans="1:43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</row>
    <row r="183" spans="1:43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</row>
    <row r="184" spans="1:43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</row>
    <row r="185" spans="1:43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1:4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1:43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1:43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1:43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1:43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1:43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1:43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1:43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1:43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1:43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1:43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1:43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1:43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  <row r="199" spans="1:43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</row>
    <row r="200" spans="1:43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</row>
    <row r="201" spans="1:43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</row>
    <row r="202" spans="1:43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</row>
    <row r="203" spans="1:43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</row>
    <row r="204" spans="1:43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</row>
    <row r="205" spans="1:43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</row>
    <row r="206" spans="1:43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</row>
    <row r="207" spans="1:43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</row>
    <row r="208" spans="1:43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</row>
    <row r="209" spans="1:43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</row>
    <row r="210" spans="1:43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</row>
    <row r="211" spans="1:43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</row>
    <row r="212" spans="1:43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</row>
    <row r="213" spans="1:43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</row>
    <row r="214" spans="1:43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</row>
    <row r="215" spans="1:43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</row>
    <row r="216" spans="1:43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</row>
    <row r="217" spans="1:43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</row>
    <row r="218" spans="1:43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</row>
    <row r="219" spans="1:43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</row>
    <row r="220" spans="1:43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</row>
    <row r="221" spans="1:43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</row>
    <row r="222" spans="1:43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</row>
    <row r="223" spans="1:43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</row>
    <row r="224" spans="1:43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</row>
    <row r="225" spans="1:43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</row>
    <row r="226" spans="1:43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</row>
    <row r="227" spans="1:43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</row>
    <row r="228" spans="1:43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</row>
    <row r="229" spans="1:43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</row>
    <row r="230" spans="1:43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</row>
    <row r="231" spans="1:43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</row>
    <row r="232" spans="1:43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</row>
    <row r="233" spans="1:43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</row>
    <row r="234" spans="1:43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</row>
    <row r="235" spans="1:43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</row>
    <row r="236" spans="1:43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</row>
    <row r="237" spans="1:43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</row>
    <row r="238" spans="1:43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</row>
    <row r="239" spans="1:43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</row>
    <row r="240" spans="1:43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</row>
    <row r="241" spans="1:43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</row>
    <row r="242" spans="1:43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</row>
    <row r="243" spans="1:43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</row>
    <row r="244" spans="1:43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</row>
    <row r="245" spans="1:43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</row>
    <row r="246" spans="1:43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</row>
    <row r="247" spans="1:43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</row>
    <row r="248" spans="1:43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</row>
    <row r="249" spans="1:43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</row>
    <row r="250" spans="1:43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</row>
    <row r="251" spans="1:43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</row>
    <row r="252" spans="1:43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</row>
    <row r="253" spans="1:43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</row>
    <row r="254" spans="1:43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</row>
    <row r="255" spans="1:43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</row>
    <row r="256" spans="1:43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</row>
    <row r="257" spans="1:43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</row>
    <row r="258" spans="1:43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</row>
    <row r="259" spans="1:43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</row>
    <row r="260" spans="1:43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</row>
    <row r="261" spans="1:43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</row>
    <row r="262" spans="1:43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</row>
    <row r="263" spans="1:43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</row>
    <row r="264" spans="1:43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</row>
    <row r="265" spans="1:43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</row>
    <row r="266" spans="1:43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</row>
    <row r="267" spans="1:43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</row>
    <row r="268" spans="1:43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</row>
    <row r="269" spans="1:43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</row>
    <row r="270" spans="1:43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</row>
    <row r="271" spans="1:43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</row>
    <row r="272" spans="1:43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</row>
    <row r="273" spans="1:43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</row>
    <row r="274" spans="1:43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</row>
    <row r="275" spans="1:43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</row>
    <row r="276" spans="1:43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</row>
    <row r="277" spans="1:43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</row>
    <row r="278" spans="1:43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</row>
    <row r="279" spans="1:43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</row>
    <row r="280" spans="1:43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</row>
    <row r="281" spans="1:43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</row>
    <row r="282" spans="1:43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</row>
    <row r="283" spans="1:43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</row>
    <row r="284" spans="1:43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</row>
    <row r="285" spans="1:43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</row>
    <row r="286" spans="1:43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</row>
    <row r="287" spans="1:43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</row>
    <row r="288" spans="1:43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</row>
    <row r="289" spans="1:43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</row>
    <row r="290" spans="1:43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</row>
    <row r="291" spans="1:43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</row>
    <row r="292" spans="1:43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</row>
    <row r="293" spans="1:43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</row>
    <row r="294" spans="1:43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</row>
    <row r="295" spans="1:43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</row>
    <row r="296" spans="1:43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</row>
    <row r="297" spans="1:43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</row>
    <row r="298" spans="1:43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</row>
    <row r="299" spans="1:43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</row>
    <row r="300" spans="1:43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</row>
    <row r="301" spans="1:43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</row>
    <row r="302" spans="1:43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</row>
    <row r="303" spans="1:43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</row>
    <row r="304" spans="1:43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</row>
    <row r="305" spans="1:43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</row>
    <row r="306" spans="1:43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</row>
    <row r="307" spans="1:43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</row>
    <row r="308" spans="1:43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</row>
    <row r="309" spans="1:43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</row>
    <row r="310" spans="1:43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</row>
    <row r="311" spans="1:43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</row>
    <row r="312" spans="1:43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</row>
    <row r="313" spans="1:43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</row>
    <row r="314" spans="1:43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</row>
    <row r="315" spans="1:43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</row>
    <row r="316" spans="1:43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</row>
    <row r="317" spans="1:43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</row>
    <row r="318" spans="1:43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</row>
    <row r="319" spans="1:43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</row>
    <row r="320" spans="1:43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</row>
    <row r="321" spans="1:43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</row>
    <row r="322" spans="1:43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</row>
    <row r="323" spans="1:43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</row>
    <row r="324" spans="1:43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</row>
    <row r="325" spans="1:43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</row>
    <row r="326" spans="1:43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</row>
    <row r="327" spans="1:43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</row>
    <row r="328" spans="1:43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</row>
    <row r="329" spans="1:43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</row>
    <row r="330" spans="1:43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</row>
    <row r="331" spans="1:43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</row>
    <row r="332" spans="1:43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</row>
    <row r="333" spans="1:43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</row>
    <row r="334" spans="1:43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</row>
    <row r="335" spans="1:43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</row>
    <row r="336" spans="1:43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</row>
    <row r="337" spans="1:43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</row>
    <row r="338" spans="1:43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</row>
    <row r="339" spans="1:43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</row>
    <row r="340" spans="1:43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</row>
    <row r="341" spans="1:43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</row>
    <row r="342" spans="1:43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</row>
    <row r="343" spans="1:43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</row>
    <row r="344" spans="1:43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</row>
    <row r="345" spans="1:43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</row>
    <row r="346" spans="1:43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</row>
    <row r="347" spans="1:43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</row>
    <row r="348" spans="1:43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</row>
    <row r="349" spans="1:43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</row>
    <row r="350" spans="1:43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</row>
    <row r="351" spans="1:43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</row>
    <row r="352" spans="1:43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</row>
    <row r="353" spans="1:43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</row>
    <row r="354" spans="1:43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</row>
    <row r="355" spans="1:43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</row>
    <row r="356" spans="1:43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</row>
    <row r="357" spans="1:43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</row>
    <row r="358" spans="1:43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</row>
    <row r="359" spans="1:43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</row>
    <row r="360" spans="1:43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</row>
    <row r="361" spans="1:43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</row>
    <row r="362" spans="1:43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</row>
    <row r="363" spans="1:43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</row>
    <row r="364" spans="1:43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</row>
    <row r="365" spans="1:43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</row>
    <row r="366" spans="1:43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</row>
    <row r="367" spans="1:43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</row>
    <row r="368" spans="1:43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</row>
    <row r="369" spans="1:43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</row>
    <row r="370" spans="1:43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</row>
    <row r="371" spans="1:43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</row>
    <row r="372" spans="1:43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</row>
    <row r="373" spans="1:43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</row>
    <row r="374" spans="1:43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</row>
    <row r="375" spans="1:43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</row>
    <row r="376" spans="1:43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</row>
  </sheetData>
  <sheetProtection password="EA98" sheet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63"/>
  <dimension ref="A1:AD66"/>
  <sheetViews>
    <sheetView showGridLines="0" topLeftCell="A10" workbookViewId="0">
      <selection activeCell="G8" sqref="G8"/>
    </sheetView>
  </sheetViews>
  <sheetFormatPr defaultColWidth="0" defaultRowHeight="11.25"/>
  <cols>
    <col min="1" max="1" width="56.28515625" style="7" customWidth="1"/>
    <col min="2" max="2" width="9.5703125" style="126" customWidth="1"/>
    <col min="3" max="3" width="17.28515625" style="7" customWidth="1"/>
    <col min="4" max="4" width="2.28515625" style="7" customWidth="1"/>
    <col min="5" max="5" width="56.28515625" style="7" customWidth="1"/>
    <col min="6" max="6" width="9.5703125" style="7" customWidth="1"/>
    <col min="7" max="7" width="17.28515625" style="7" customWidth="1"/>
    <col min="8" max="8" width="34" style="7" customWidth="1"/>
    <col min="9" max="10" width="10" style="7" customWidth="1"/>
    <col min="11" max="20" width="10" style="7" hidden="1" customWidth="1"/>
    <col min="21" max="21" width="3.140625" style="7" hidden="1" customWidth="1"/>
    <col min="22" max="25" width="10" style="7" hidden="1" customWidth="1"/>
    <col min="26" max="254" width="10" style="7" customWidth="1"/>
    <col min="255" max="255" width="53.28515625" style="7" customWidth="1"/>
    <col min="256" max="16384" width="0" style="7" hidden="1"/>
  </cols>
  <sheetData>
    <row r="1" spans="1:30" ht="87" customHeight="1">
      <c r="A1" s="1" t="str">
        <f>[1]t1!$A$1</f>
        <v>COMPARTO SERVIZIO SANITARIO NAZIONALE - anno 2018</v>
      </c>
      <c r="B1" s="1"/>
      <c r="C1" s="1"/>
      <c r="D1" s="1"/>
      <c r="E1" s="1"/>
      <c r="F1" s="2"/>
      <c r="G1" s="3"/>
      <c r="H1" s="124" t="s">
        <v>132</v>
      </c>
      <c r="I1" s="5"/>
      <c r="J1" s="5"/>
      <c r="K1" s="5"/>
      <c r="L1" s="6" t="s">
        <v>1</v>
      </c>
      <c r="M1" s="6" t="s">
        <v>2</v>
      </c>
      <c r="N1" s="6" t="s">
        <v>3</v>
      </c>
      <c r="O1" s="6" t="s">
        <v>4</v>
      </c>
      <c r="AB1" s="8" t="str">
        <f>IF(C64=G64,"OK",IF(C64&lt;G64,"ERRORE GRAVE","Sono presenti importi ancora da pagare riferiti alla competenza "&amp;[1]t1!L1))</f>
        <v>Sono presenti importi ancora da pagare riferiti alla competenza 2018</v>
      </c>
      <c r="AD1" s="8"/>
    </row>
    <row r="2" spans="1:30" ht="42" customHeight="1" thickBot="1">
      <c r="B2" s="7"/>
      <c r="E2" s="10"/>
      <c r="F2" s="10"/>
      <c r="G2" s="10"/>
      <c r="H2" s="5"/>
      <c r="I2" s="5"/>
      <c r="J2" s="5"/>
      <c r="K2" s="5"/>
      <c r="L2" s="5"/>
    </row>
    <row r="3" spans="1:30" ht="25.5" customHeight="1" thickBot="1">
      <c r="A3" s="11" t="s">
        <v>5</v>
      </c>
      <c r="B3" s="12"/>
      <c r="C3" s="13"/>
      <c r="D3" s="14"/>
      <c r="E3" s="11" t="s">
        <v>6</v>
      </c>
      <c r="F3" s="15"/>
      <c r="G3" s="16"/>
      <c r="H3" s="17" t="s">
        <v>7</v>
      </c>
      <c r="I3" s="19"/>
      <c r="J3" s="19"/>
      <c r="K3" s="19"/>
      <c r="L3" s="19"/>
      <c r="M3" s="5"/>
      <c r="N3" s="19"/>
      <c r="O3" s="19"/>
      <c r="P3" s="19"/>
      <c r="Q3" s="19"/>
      <c r="R3" s="19"/>
      <c r="S3" s="19"/>
    </row>
    <row r="4" spans="1:30" ht="15" customHeight="1">
      <c r="A4" s="20" t="s">
        <v>8</v>
      </c>
      <c r="B4" s="21" t="s">
        <v>9</v>
      </c>
      <c r="C4" s="22" t="s">
        <v>10</v>
      </c>
      <c r="D4" s="23"/>
      <c r="E4" s="20" t="s">
        <v>8</v>
      </c>
      <c r="F4" s="24" t="s">
        <v>9</v>
      </c>
      <c r="G4" s="25" t="s">
        <v>10</v>
      </c>
      <c r="H4" s="26" t="str">
        <f>IF(AND(C64=0,ISBLANK('SICI(2)'!E17),ISBLANK('SICI(2)'!E19),ISBLANK('SICI(2)'!E21)),"OK",IF(AND(C64&gt;0,ISBLANK('SICI(2)'!E17),ISBLANK('SICI(2)'!E19),ISBLANK('SICI(2)'!E21)),"Attenzione: inserire le voci di costituzione del fondo unicamente in presenza di certificazione dello stesso !!!","OK"))</f>
        <v>OK</v>
      </c>
      <c r="I4" s="19"/>
      <c r="J4" s="19"/>
      <c r="K4" s="19"/>
      <c r="L4" s="27" t="str">
        <f>IF(H18="Ok","OK","NO")</f>
        <v>OK</v>
      </c>
      <c r="M4" s="27" t="str">
        <f>IF(H11="Ok","OK","NO")</f>
        <v>OK</v>
      </c>
      <c r="N4" s="27" t="str">
        <f>IF(H4="Ok","OK","NO")</f>
        <v>OK</v>
      </c>
      <c r="O4" s="27" t="str">
        <f>IF(AB1="OK","OK",IF(AB1="ERRORE GRAVE","NO","NI"))</f>
        <v>NI</v>
      </c>
      <c r="P4" s="28"/>
      <c r="Q4" s="28"/>
      <c r="R4" s="28"/>
      <c r="S4" s="28"/>
    </row>
    <row r="5" spans="1:30" ht="15" customHeight="1">
      <c r="A5" s="29" t="s">
        <v>133</v>
      </c>
      <c r="B5" s="32"/>
      <c r="C5" s="33"/>
      <c r="D5" s="23"/>
      <c r="E5" s="29" t="s">
        <v>133</v>
      </c>
      <c r="F5" s="32"/>
      <c r="G5" s="33"/>
      <c r="H5" s="34"/>
      <c r="I5" s="19"/>
      <c r="J5" s="19"/>
      <c r="Q5" s="35" t="s">
        <v>13</v>
      </c>
      <c r="R5" s="36"/>
      <c r="S5" s="37"/>
      <c r="T5" s="37"/>
      <c r="U5" s="125"/>
      <c r="V5" s="35" t="s">
        <v>14</v>
      </c>
      <c r="W5" s="36"/>
      <c r="X5" s="37"/>
      <c r="Y5" s="37"/>
    </row>
    <row r="6" spans="1:30" ht="15" customHeight="1">
      <c r="A6" s="38" t="s">
        <v>15</v>
      </c>
      <c r="B6" s="39"/>
      <c r="C6" s="40"/>
      <c r="D6" s="23"/>
      <c r="E6" s="41" t="s">
        <v>16</v>
      </c>
      <c r="F6" s="39"/>
      <c r="G6" s="40"/>
      <c r="H6" s="34"/>
      <c r="I6" s="19"/>
      <c r="J6" s="19"/>
      <c r="Q6" s="42" t="s">
        <v>17</v>
      </c>
      <c r="R6" s="42" t="s">
        <v>18</v>
      </c>
      <c r="S6" s="42" t="s">
        <v>19</v>
      </c>
      <c r="T6" s="42" t="s">
        <v>20</v>
      </c>
      <c r="U6" s="125"/>
      <c r="V6" s="42" t="s">
        <v>17</v>
      </c>
      <c r="W6" s="42" t="s">
        <v>18</v>
      </c>
      <c r="X6" s="42" t="s">
        <v>19</v>
      </c>
      <c r="Y6" s="42" t="s">
        <v>20</v>
      </c>
    </row>
    <row r="7" spans="1:30" ht="15" customHeight="1">
      <c r="A7" s="43" t="s">
        <v>134</v>
      </c>
      <c r="B7" s="24" t="s">
        <v>135</v>
      </c>
      <c r="C7" s="89">
        <v>824302</v>
      </c>
      <c r="D7" s="23"/>
      <c r="E7" s="43" t="s">
        <v>27</v>
      </c>
      <c r="F7" s="24" t="s">
        <v>28</v>
      </c>
      <c r="G7" s="44">
        <v>516166</v>
      </c>
      <c r="H7" s="34"/>
      <c r="I7" s="19"/>
      <c r="J7" s="19"/>
      <c r="Q7" s="45">
        <v>20</v>
      </c>
      <c r="R7" s="45">
        <v>7</v>
      </c>
      <c r="S7" s="46" t="str">
        <f>B7</f>
        <v>F09A</v>
      </c>
      <c r="T7" s="47">
        <f>ROUND(C7,0)</f>
        <v>824302</v>
      </c>
      <c r="U7" s="126"/>
      <c r="V7" s="45">
        <v>20</v>
      </c>
      <c r="W7" s="45">
        <v>61</v>
      </c>
      <c r="X7" s="46" t="str">
        <f t="shared" ref="X7:X12" si="0">F7</f>
        <v>U265</v>
      </c>
      <c r="Y7" s="47">
        <f t="shared" ref="Y7:Y12" si="1">ROUND(G7,0)</f>
        <v>516166</v>
      </c>
    </row>
    <row r="8" spans="1:30" ht="15" customHeight="1">
      <c r="A8" s="43" t="s">
        <v>136</v>
      </c>
      <c r="B8" s="24" t="s">
        <v>137</v>
      </c>
      <c r="C8" s="89">
        <v>23930</v>
      </c>
      <c r="D8" s="23"/>
      <c r="E8" s="43" t="s">
        <v>31</v>
      </c>
      <c r="F8" s="24" t="s">
        <v>32</v>
      </c>
      <c r="G8" s="44">
        <v>244351</v>
      </c>
      <c r="H8" s="34"/>
      <c r="I8" s="19"/>
      <c r="J8" s="19"/>
      <c r="Q8" s="45">
        <v>20</v>
      </c>
      <c r="R8" s="45">
        <v>7</v>
      </c>
      <c r="S8" s="46" t="str">
        <f t="shared" ref="S8:S14" si="2">B8</f>
        <v>F73G</v>
      </c>
      <c r="T8" s="47">
        <f t="shared" ref="T8:T14" si="3">ROUND(C8,0)</f>
        <v>23930</v>
      </c>
      <c r="U8" s="126"/>
      <c r="V8" s="45">
        <v>20</v>
      </c>
      <c r="W8" s="45">
        <v>61</v>
      </c>
      <c r="X8" s="46" t="str">
        <f t="shared" si="0"/>
        <v>U45A</v>
      </c>
      <c r="Y8" s="47">
        <f t="shared" si="1"/>
        <v>244351</v>
      </c>
    </row>
    <row r="9" spans="1:30" ht="15" customHeight="1" thickBot="1">
      <c r="A9" s="43" t="s">
        <v>138</v>
      </c>
      <c r="B9" s="24" t="s">
        <v>139</v>
      </c>
      <c r="C9" s="89">
        <v>0</v>
      </c>
      <c r="D9" s="23"/>
      <c r="E9" s="43" t="s">
        <v>35</v>
      </c>
      <c r="F9" s="24" t="s">
        <v>36</v>
      </c>
      <c r="G9" s="44">
        <v>7281</v>
      </c>
      <c r="H9" s="50"/>
      <c r="I9" s="19"/>
      <c r="J9" s="19"/>
      <c r="Q9" s="45">
        <v>20</v>
      </c>
      <c r="R9" s="45">
        <v>7</v>
      </c>
      <c r="S9" s="46" t="str">
        <f t="shared" si="2"/>
        <v>F965</v>
      </c>
      <c r="T9" s="47">
        <f t="shared" si="3"/>
        <v>0</v>
      </c>
      <c r="U9" s="126"/>
      <c r="V9" s="45">
        <v>20</v>
      </c>
      <c r="W9" s="45">
        <v>61</v>
      </c>
      <c r="X9" s="46" t="str">
        <f t="shared" si="0"/>
        <v>U58A</v>
      </c>
      <c r="Y9" s="47">
        <f t="shared" si="1"/>
        <v>7281</v>
      </c>
    </row>
    <row r="10" spans="1:30" ht="15" customHeight="1" thickBot="1">
      <c r="A10" s="43" t="s">
        <v>38</v>
      </c>
      <c r="B10" s="24" t="s">
        <v>39</v>
      </c>
      <c r="C10" s="89">
        <v>0</v>
      </c>
      <c r="D10" s="23"/>
      <c r="E10" s="43" t="s">
        <v>40</v>
      </c>
      <c r="F10" s="24" t="s">
        <v>41</v>
      </c>
      <c r="G10" s="44">
        <v>10329</v>
      </c>
      <c r="H10" s="51" t="s">
        <v>37</v>
      </c>
      <c r="I10" s="19"/>
      <c r="J10" s="19"/>
      <c r="Q10" s="45">
        <v>20</v>
      </c>
      <c r="R10" s="45">
        <v>7</v>
      </c>
      <c r="S10" s="46" t="str">
        <f t="shared" si="2"/>
        <v>F948</v>
      </c>
      <c r="T10" s="47">
        <f t="shared" si="3"/>
        <v>0</v>
      </c>
      <c r="U10" s="126"/>
      <c r="V10" s="45">
        <v>20</v>
      </c>
      <c r="W10" s="45">
        <v>61</v>
      </c>
      <c r="X10" s="46" t="str">
        <f t="shared" si="0"/>
        <v>U267</v>
      </c>
      <c r="Y10" s="47">
        <f t="shared" si="1"/>
        <v>10329</v>
      </c>
    </row>
    <row r="11" spans="1:30" ht="15" customHeight="1">
      <c r="A11" s="43" t="s">
        <v>140</v>
      </c>
      <c r="B11" s="24" t="s">
        <v>141</v>
      </c>
      <c r="C11" s="89">
        <v>0</v>
      </c>
      <c r="D11" s="23"/>
      <c r="E11" s="43" t="s">
        <v>44</v>
      </c>
      <c r="F11" s="24" t="s">
        <v>45</v>
      </c>
      <c r="G11" s="44">
        <v>99377</v>
      </c>
      <c r="H11" s="26" t="str">
        <f>IF(OR(AND(C64=0,G64=0),C64&lt;&gt;G64),"OK","Attenzione: le risorse del fondo coincidono esattamente con i relativi impeghi, è necessario giustificare")</f>
        <v>OK</v>
      </c>
      <c r="I11" s="19"/>
      <c r="J11" s="19"/>
      <c r="Q11" s="45">
        <v>20</v>
      </c>
      <c r="R11" s="45">
        <v>7</v>
      </c>
      <c r="S11" s="46" t="str">
        <f t="shared" si="2"/>
        <v>F967</v>
      </c>
      <c r="T11" s="47">
        <f t="shared" si="3"/>
        <v>0</v>
      </c>
      <c r="U11" s="126"/>
      <c r="V11" s="45">
        <v>20</v>
      </c>
      <c r="W11" s="45">
        <v>61</v>
      </c>
      <c r="X11" s="46" t="str">
        <f t="shared" si="0"/>
        <v>U268</v>
      </c>
      <c r="Y11" s="47">
        <f t="shared" si="1"/>
        <v>99377</v>
      </c>
    </row>
    <row r="12" spans="1:30" ht="15" customHeight="1">
      <c r="A12" s="43" t="s">
        <v>142</v>
      </c>
      <c r="B12" s="24" t="s">
        <v>143</v>
      </c>
      <c r="C12" s="89">
        <v>65951</v>
      </c>
      <c r="D12" s="23"/>
      <c r="E12" s="43" t="s">
        <v>48</v>
      </c>
      <c r="F12" s="24" t="s">
        <v>49</v>
      </c>
      <c r="G12" s="53">
        <f>'t15(2)_Dett'!E11</f>
        <v>134454</v>
      </c>
      <c r="H12" s="34"/>
      <c r="I12" s="19"/>
      <c r="J12" s="19"/>
      <c r="Q12" s="45">
        <v>20</v>
      </c>
      <c r="R12" s="45">
        <v>7</v>
      </c>
      <c r="S12" s="46" t="str">
        <f t="shared" si="2"/>
        <v>F968</v>
      </c>
      <c r="T12" s="47">
        <f t="shared" si="3"/>
        <v>65951</v>
      </c>
      <c r="U12" s="126"/>
      <c r="V12" s="45">
        <v>20</v>
      </c>
      <c r="W12" s="45">
        <v>61</v>
      </c>
      <c r="X12" s="46" t="str">
        <f t="shared" si="0"/>
        <v>U269</v>
      </c>
      <c r="Y12" s="47">
        <f t="shared" si="1"/>
        <v>134454</v>
      </c>
    </row>
    <row r="13" spans="1:30" ht="15" customHeight="1" thickBot="1">
      <c r="A13" s="43" t="s">
        <v>46</v>
      </c>
      <c r="B13" s="24" t="s">
        <v>47</v>
      </c>
      <c r="C13" s="89">
        <v>269831</v>
      </c>
      <c r="D13" s="23"/>
      <c r="E13" s="54" t="s">
        <v>52</v>
      </c>
      <c r="F13" s="127"/>
      <c r="G13" s="56">
        <f>SUM(G7:G12)</f>
        <v>1011958</v>
      </c>
      <c r="H13" s="34"/>
      <c r="I13" s="19"/>
      <c r="J13" s="19"/>
      <c r="Q13" s="45">
        <v>20</v>
      </c>
      <c r="R13" s="45">
        <v>7</v>
      </c>
      <c r="S13" s="46" t="str">
        <f t="shared" si="2"/>
        <v>F951</v>
      </c>
      <c r="T13" s="47">
        <f t="shared" si="3"/>
        <v>269831</v>
      </c>
      <c r="U13" s="126"/>
      <c r="V13" s="73"/>
      <c r="W13" s="73"/>
      <c r="X13" s="73"/>
      <c r="Y13" s="73"/>
    </row>
    <row r="14" spans="1:30" ht="15" customHeight="1" thickBot="1">
      <c r="A14" s="43" t="s">
        <v>50</v>
      </c>
      <c r="B14" s="24" t="s">
        <v>51</v>
      </c>
      <c r="C14" s="53">
        <f>'t15(2)_Dett'!B11</f>
        <v>30433</v>
      </c>
      <c r="D14" s="23"/>
      <c r="E14" s="61" t="s">
        <v>54</v>
      </c>
      <c r="F14" s="60"/>
      <c r="G14" s="62">
        <f>G13</f>
        <v>1011958</v>
      </c>
      <c r="H14" s="34"/>
      <c r="I14" s="57"/>
      <c r="J14" s="57"/>
      <c r="Q14" s="45">
        <v>20</v>
      </c>
      <c r="R14" s="45">
        <v>7</v>
      </c>
      <c r="S14" s="46" t="str">
        <f t="shared" si="2"/>
        <v>F996</v>
      </c>
      <c r="T14" s="47">
        <f t="shared" si="3"/>
        <v>30433</v>
      </c>
      <c r="U14" s="126"/>
      <c r="V14" s="73"/>
      <c r="W14" s="73"/>
      <c r="X14" s="73"/>
      <c r="Y14" s="73"/>
    </row>
    <row r="15" spans="1:30" ht="15" customHeight="1" thickBot="1">
      <c r="A15" s="128" t="s">
        <v>53</v>
      </c>
      <c r="B15" s="60"/>
      <c r="C15" s="56">
        <f>SUM(C7:C14)</f>
        <v>1214447</v>
      </c>
      <c r="D15" s="23"/>
      <c r="E15" s="63" t="s">
        <v>56</v>
      </c>
      <c r="F15" s="64"/>
      <c r="G15" s="65"/>
      <c r="H15" s="34"/>
      <c r="I15" s="57"/>
      <c r="J15" s="57"/>
      <c r="Q15" s="45"/>
      <c r="R15" s="45"/>
      <c r="S15" s="46"/>
      <c r="T15" s="47"/>
      <c r="U15" s="126"/>
      <c r="V15" s="73"/>
      <c r="W15" s="73"/>
      <c r="X15" s="73"/>
      <c r="Y15" s="73"/>
    </row>
    <row r="16" spans="1:30" ht="15" customHeight="1" thickBot="1">
      <c r="A16" s="38" t="s">
        <v>55</v>
      </c>
      <c r="B16" s="39"/>
      <c r="C16" s="40"/>
      <c r="D16" s="23"/>
      <c r="E16" s="41" t="s">
        <v>16</v>
      </c>
      <c r="F16" s="39"/>
      <c r="G16" s="40"/>
      <c r="H16" s="50"/>
      <c r="I16" s="57"/>
      <c r="J16" s="57"/>
      <c r="Q16" s="45"/>
      <c r="R16" s="45"/>
      <c r="S16" s="46"/>
      <c r="T16" s="47"/>
      <c r="U16" s="126"/>
      <c r="V16" s="73"/>
      <c r="W16" s="73"/>
      <c r="X16" s="73"/>
      <c r="Y16" s="73"/>
    </row>
    <row r="17" spans="1:25" ht="15" customHeight="1" thickBot="1">
      <c r="A17" s="43" t="s">
        <v>57</v>
      </c>
      <c r="B17" s="24" t="s">
        <v>58</v>
      </c>
      <c r="C17" s="44">
        <v>23640</v>
      </c>
      <c r="D17" s="23"/>
      <c r="E17" s="43" t="s">
        <v>62</v>
      </c>
      <c r="F17" s="21" t="s">
        <v>63</v>
      </c>
      <c r="G17" s="44">
        <v>7361</v>
      </c>
      <c r="H17" s="51" t="s">
        <v>59</v>
      </c>
      <c r="I17" s="57"/>
      <c r="J17" s="57"/>
      <c r="Q17" s="45">
        <v>20</v>
      </c>
      <c r="R17" s="45">
        <v>81</v>
      </c>
      <c r="S17" s="46" t="str">
        <f>B17</f>
        <v>F27I</v>
      </c>
      <c r="T17" s="47">
        <f>ROUND(C17,0)</f>
        <v>23640</v>
      </c>
      <c r="U17" s="126"/>
      <c r="V17" s="45">
        <v>36</v>
      </c>
      <c r="W17" s="45">
        <v>61</v>
      </c>
      <c r="X17" s="46" t="str">
        <f>F17</f>
        <v>U273</v>
      </c>
      <c r="Y17" s="47">
        <f>ROUND(G17,0)</f>
        <v>7361</v>
      </c>
    </row>
    <row r="18" spans="1:25" ht="15" customHeight="1">
      <c r="A18" s="43" t="s">
        <v>60</v>
      </c>
      <c r="B18" s="24" t="s">
        <v>61</v>
      </c>
      <c r="C18" s="44"/>
      <c r="D18" s="23"/>
      <c r="E18" s="43" t="s">
        <v>66</v>
      </c>
      <c r="F18" s="21" t="s">
        <v>67</v>
      </c>
      <c r="G18" s="44">
        <v>37062</v>
      </c>
      <c r="H18" s="26" t="str">
        <f>IF(C64=0,"OK",IF(AND(C14/C64&lt;0.1,C29/C64&lt;0.1,C45/C64&lt;0.1,C54/C64&lt;0.1),"OK","Attenzione: la voce altre risorse fisse e/o la voce altre risorse variabili risulta maggiore del 10% del fondo, è necessario giustificare"))</f>
        <v>OK</v>
      </c>
      <c r="I18" s="57"/>
      <c r="J18" s="57"/>
      <c r="Q18" s="45">
        <v>20</v>
      </c>
      <c r="R18" s="45">
        <v>81</v>
      </c>
      <c r="S18" s="46" t="str">
        <f>B18</f>
        <v>F00P</v>
      </c>
      <c r="T18" s="47">
        <f>ROUND(C18,0)</f>
        <v>0</v>
      </c>
      <c r="U18" s="126"/>
      <c r="V18" s="45">
        <v>36</v>
      </c>
      <c r="W18" s="45">
        <v>61</v>
      </c>
      <c r="X18" s="46" t="str">
        <f>F18</f>
        <v>U274</v>
      </c>
      <c r="Y18" s="47">
        <f>ROUND(G18,0)</f>
        <v>37062</v>
      </c>
    </row>
    <row r="19" spans="1:25" ht="15" customHeight="1" thickBot="1">
      <c r="A19" s="43" t="s">
        <v>64</v>
      </c>
      <c r="B19" s="24" t="s">
        <v>65</v>
      </c>
      <c r="C19" s="44"/>
      <c r="D19" s="23"/>
      <c r="E19" s="54" t="s">
        <v>144</v>
      </c>
      <c r="F19" s="127"/>
      <c r="G19" s="56">
        <f>SUM(G17:G18)</f>
        <v>44423</v>
      </c>
      <c r="H19" s="67"/>
      <c r="I19" s="57"/>
      <c r="J19" s="57"/>
      <c r="Q19" s="45">
        <v>20</v>
      </c>
      <c r="R19" s="45">
        <v>81</v>
      </c>
      <c r="S19" s="46" t="str">
        <f>B19</f>
        <v>F01S</v>
      </c>
      <c r="T19" s="47">
        <f>ROUND(C19,0)</f>
        <v>0</v>
      </c>
      <c r="U19" s="126"/>
      <c r="V19" s="73"/>
      <c r="W19" s="73"/>
      <c r="X19" s="73"/>
      <c r="Y19" s="73"/>
    </row>
    <row r="20" spans="1:25" ht="15" customHeight="1" thickBot="1">
      <c r="A20" s="43" t="s">
        <v>68</v>
      </c>
      <c r="B20" s="24" t="s">
        <v>69</v>
      </c>
      <c r="C20" s="53">
        <f>'t15(2)_Dett'!B42</f>
        <v>0</v>
      </c>
      <c r="D20" s="23"/>
      <c r="E20" s="61" t="s">
        <v>71</v>
      </c>
      <c r="F20" s="70"/>
      <c r="G20" s="71">
        <f>G19</f>
        <v>44423</v>
      </c>
      <c r="H20" s="67"/>
      <c r="I20" s="57"/>
      <c r="J20" s="57"/>
      <c r="Q20" s="45">
        <v>20</v>
      </c>
      <c r="R20" s="45">
        <v>81</v>
      </c>
      <c r="S20" s="46" t="str">
        <f>B20</f>
        <v>F01P</v>
      </c>
      <c r="T20" s="47">
        <f>ROUND(C20,0)</f>
        <v>0</v>
      </c>
      <c r="U20" s="126"/>
      <c r="V20" s="73"/>
      <c r="W20" s="73"/>
      <c r="X20" s="73"/>
      <c r="Y20" s="73"/>
    </row>
    <row r="21" spans="1:25" ht="15" customHeight="1" thickBot="1">
      <c r="A21" s="128" t="s">
        <v>70</v>
      </c>
      <c r="B21" s="60"/>
      <c r="C21" s="56">
        <f>SUM(C17:C20)</f>
        <v>23640</v>
      </c>
      <c r="D21" s="23"/>
      <c r="E21" s="63" t="s">
        <v>72</v>
      </c>
      <c r="F21" s="64"/>
      <c r="G21" s="65"/>
      <c r="H21" s="67"/>
      <c r="I21" s="57"/>
      <c r="J21" s="57"/>
      <c r="Q21" s="72"/>
      <c r="R21" s="72"/>
      <c r="S21" s="73"/>
      <c r="T21" s="73"/>
      <c r="U21" s="126"/>
      <c r="V21" s="73"/>
      <c r="W21" s="73"/>
      <c r="X21" s="73"/>
      <c r="Y21" s="73"/>
    </row>
    <row r="22" spans="1:25" ht="15" customHeight="1" thickBot="1">
      <c r="A22" s="69" t="s">
        <v>54</v>
      </c>
      <c r="B22" s="70"/>
      <c r="C22" s="71">
        <f>C15-C21</f>
        <v>1190807</v>
      </c>
      <c r="D22" s="23"/>
      <c r="E22" s="41" t="s">
        <v>16</v>
      </c>
      <c r="F22" s="39"/>
      <c r="G22" s="40"/>
      <c r="H22" s="67"/>
      <c r="I22" s="57"/>
      <c r="J22" s="57"/>
      <c r="Q22" s="72"/>
      <c r="R22" s="72"/>
      <c r="S22" s="73"/>
      <c r="T22" s="73"/>
      <c r="U22" s="126"/>
      <c r="V22" s="73"/>
      <c r="W22" s="73"/>
      <c r="X22" s="73"/>
      <c r="Y22" s="73"/>
    </row>
    <row r="23" spans="1:25" ht="15" customHeight="1" thickBot="1">
      <c r="A23" s="129" t="s">
        <v>56</v>
      </c>
      <c r="B23" s="64"/>
      <c r="C23" s="65"/>
      <c r="D23" s="23"/>
      <c r="E23" s="43" t="s">
        <v>73</v>
      </c>
      <c r="F23" s="24" t="s">
        <v>74</v>
      </c>
      <c r="G23" s="44">
        <v>621562</v>
      </c>
      <c r="H23" s="74"/>
      <c r="I23" s="57"/>
      <c r="J23" s="57"/>
      <c r="Q23" s="45"/>
      <c r="R23" s="45"/>
      <c r="S23" s="46"/>
      <c r="T23" s="47"/>
      <c r="U23" s="126"/>
      <c r="V23" s="45">
        <v>2</v>
      </c>
      <c r="W23" s="45">
        <v>61</v>
      </c>
      <c r="X23" s="46" t="str">
        <f>F23</f>
        <v>U449</v>
      </c>
      <c r="Y23" s="47">
        <f>ROUND(G23,0)</f>
        <v>621562</v>
      </c>
    </row>
    <row r="24" spans="1:25" ht="15" customHeight="1">
      <c r="A24" s="38" t="s">
        <v>15</v>
      </c>
      <c r="B24" s="39"/>
      <c r="C24" s="40"/>
      <c r="D24" s="23"/>
      <c r="E24" s="43" t="s">
        <v>77</v>
      </c>
      <c r="F24" s="24" t="s">
        <v>78</v>
      </c>
      <c r="G24" s="44"/>
      <c r="H24" s="75"/>
      <c r="I24" s="57"/>
      <c r="J24" s="57"/>
      <c r="U24" s="126"/>
      <c r="V24" s="45">
        <v>2</v>
      </c>
      <c r="W24" s="45">
        <v>61</v>
      </c>
      <c r="X24" s="46" t="str">
        <f>F24</f>
        <v>U280</v>
      </c>
      <c r="Y24" s="47">
        <f>ROUND(G24,0)</f>
        <v>0</v>
      </c>
    </row>
    <row r="25" spans="1:25" ht="15" customHeight="1">
      <c r="A25" s="43" t="s">
        <v>21</v>
      </c>
      <c r="B25" s="21" t="s">
        <v>22</v>
      </c>
      <c r="C25" s="89">
        <v>79737</v>
      </c>
      <c r="D25" s="23"/>
      <c r="E25" s="43" t="s">
        <v>145</v>
      </c>
      <c r="F25" s="24" t="s">
        <v>146</v>
      </c>
      <c r="G25" s="44"/>
      <c r="H25" s="76"/>
      <c r="I25" s="19"/>
      <c r="J25" s="19"/>
      <c r="Q25" s="45">
        <v>36</v>
      </c>
      <c r="R25" s="45">
        <v>7</v>
      </c>
      <c r="S25" s="46" t="str">
        <f>B25</f>
        <v>F01A</v>
      </c>
      <c r="T25" s="47">
        <f>ROUND(C25,0)</f>
        <v>79737</v>
      </c>
      <c r="U25" s="126"/>
      <c r="V25" s="45">
        <v>2</v>
      </c>
      <c r="W25" s="45">
        <v>61</v>
      </c>
      <c r="X25" s="46" t="str">
        <f>F25</f>
        <v>U27I</v>
      </c>
      <c r="Y25" s="47">
        <f>ROUND(G25,0)</f>
        <v>0</v>
      </c>
    </row>
    <row r="26" spans="1:25" ht="15" customHeight="1">
      <c r="A26" s="43" t="s">
        <v>147</v>
      </c>
      <c r="B26" s="21" t="s">
        <v>148</v>
      </c>
      <c r="C26" s="89">
        <v>0</v>
      </c>
      <c r="D26" s="23"/>
      <c r="E26" s="43" t="s">
        <v>81</v>
      </c>
      <c r="F26" s="24" t="s">
        <v>82</v>
      </c>
      <c r="G26" s="44"/>
      <c r="H26" s="76"/>
      <c r="I26" s="19"/>
      <c r="J26" s="19"/>
      <c r="Q26" s="45">
        <v>36</v>
      </c>
      <c r="R26" s="45">
        <v>7</v>
      </c>
      <c r="S26" s="46" t="str">
        <f>B26</f>
        <v>F02I</v>
      </c>
      <c r="T26" s="47">
        <f>ROUND(C26,0)</f>
        <v>0</v>
      </c>
      <c r="U26" s="126"/>
      <c r="V26" s="45">
        <v>2</v>
      </c>
      <c r="W26" s="45">
        <v>61</v>
      </c>
      <c r="X26" s="46" t="str">
        <f>F26</f>
        <v>U582</v>
      </c>
      <c r="Y26" s="47">
        <f>ROUND(G26,0)</f>
        <v>0</v>
      </c>
    </row>
    <row r="27" spans="1:25" ht="15" customHeight="1">
      <c r="A27" s="43" t="s">
        <v>79</v>
      </c>
      <c r="B27" s="21" t="s">
        <v>80</v>
      </c>
      <c r="C27" s="89">
        <v>14820</v>
      </c>
      <c r="D27" s="23"/>
      <c r="E27" s="43" t="s">
        <v>85</v>
      </c>
      <c r="F27" s="24" t="s">
        <v>86</v>
      </c>
      <c r="G27" s="53">
        <f>'t15(2)_Dett'!E17</f>
        <v>123000</v>
      </c>
      <c r="H27" s="76"/>
      <c r="I27" s="19"/>
      <c r="J27" s="19"/>
      <c r="Q27" s="45">
        <v>36</v>
      </c>
      <c r="R27" s="45">
        <v>7</v>
      </c>
      <c r="S27" s="46" t="str">
        <f>B27</f>
        <v>F954</v>
      </c>
      <c r="T27" s="47">
        <f>ROUND(C27,0)</f>
        <v>14820</v>
      </c>
      <c r="U27" s="126"/>
      <c r="V27" s="45">
        <v>2</v>
      </c>
      <c r="W27" s="45">
        <v>61</v>
      </c>
      <c r="X27" s="46" t="str">
        <f>F27</f>
        <v>U281</v>
      </c>
      <c r="Y27" s="47">
        <f>ROUND(G27,0)</f>
        <v>123000</v>
      </c>
    </row>
    <row r="28" spans="1:25" ht="15" customHeight="1" thickBot="1">
      <c r="A28" s="43" t="s">
        <v>83</v>
      </c>
      <c r="B28" s="21" t="s">
        <v>84</v>
      </c>
      <c r="C28" s="44"/>
      <c r="D28" s="23"/>
      <c r="E28" s="54" t="s">
        <v>52</v>
      </c>
      <c r="F28" s="130"/>
      <c r="G28" s="56">
        <f>SUM(G23:G27)</f>
        <v>744562</v>
      </c>
      <c r="H28" s="76"/>
      <c r="I28" s="19"/>
      <c r="J28" s="19"/>
      <c r="Q28" s="45">
        <v>36</v>
      </c>
      <c r="R28" s="45">
        <v>7</v>
      </c>
      <c r="S28" s="46" t="str">
        <f>B28</f>
        <v>F01I</v>
      </c>
      <c r="T28" s="47">
        <f>ROUND(C28,0)</f>
        <v>0</v>
      </c>
      <c r="U28" s="126"/>
      <c r="V28" s="93" t="s">
        <v>89</v>
      </c>
      <c r="W28" s="73"/>
      <c r="X28" s="73"/>
      <c r="Y28" s="73"/>
    </row>
    <row r="29" spans="1:25" ht="15" customHeight="1" thickBot="1">
      <c r="A29" s="43" t="s">
        <v>87</v>
      </c>
      <c r="B29" s="21" t="s">
        <v>88</v>
      </c>
      <c r="C29" s="53">
        <f>'t15(2)_Dett'!B17</f>
        <v>0</v>
      </c>
      <c r="D29" s="23"/>
      <c r="E29" s="61" t="s">
        <v>90</v>
      </c>
      <c r="F29" s="70"/>
      <c r="G29" s="71">
        <f>G28</f>
        <v>744562</v>
      </c>
      <c r="H29" s="76"/>
      <c r="I29" s="19"/>
      <c r="J29" s="19"/>
      <c r="Q29" s="45">
        <v>36</v>
      </c>
      <c r="R29" s="45">
        <v>7</v>
      </c>
      <c r="S29" s="46" t="str">
        <f>B29</f>
        <v>F991</v>
      </c>
      <c r="T29" s="47">
        <f>ROUND(C29,0)</f>
        <v>0</v>
      </c>
      <c r="U29" s="126"/>
      <c r="V29" s="45"/>
      <c r="W29" s="45"/>
      <c r="X29" s="46"/>
      <c r="Y29" s="47"/>
    </row>
    <row r="30" spans="1:25" ht="15" customHeight="1" thickBot="1">
      <c r="A30" s="128" t="s">
        <v>53</v>
      </c>
      <c r="B30" s="60"/>
      <c r="C30" s="56">
        <f>SUM(C25:C29)</f>
        <v>94557</v>
      </c>
      <c r="D30" s="23"/>
      <c r="E30" s="131"/>
      <c r="F30" s="132"/>
      <c r="G30" s="133"/>
      <c r="H30" s="76"/>
      <c r="I30" s="19"/>
      <c r="J30" s="19"/>
      <c r="Q30" s="45"/>
      <c r="R30" s="45"/>
      <c r="S30" s="46"/>
      <c r="T30" s="47"/>
      <c r="U30" s="126"/>
      <c r="W30" s="73"/>
      <c r="X30" s="73"/>
      <c r="Y30" s="73"/>
    </row>
    <row r="31" spans="1:25" ht="15" customHeight="1">
      <c r="A31" s="38" t="s">
        <v>55</v>
      </c>
      <c r="B31" s="39"/>
      <c r="C31" s="40"/>
      <c r="D31" s="23"/>
      <c r="E31" s="131"/>
      <c r="F31" s="132"/>
      <c r="G31" s="133"/>
      <c r="H31" s="76"/>
      <c r="I31" s="19"/>
      <c r="J31" s="19"/>
      <c r="U31" s="73"/>
      <c r="V31" s="73"/>
      <c r="W31" s="73"/>
      <c r="X31" s="73"/>
      <c r="Y31" s="73"/>
    </row>
    <row r="32" spans="1:25" ht="14.25" customHeight="1">
      <c r="A32" s="43" t="s">
        <v>91</v>
      </c>
      <c r="B32" s="24" t="s">
        <v>92</v>
      </c>
      <c r="C32" s="44"/>
      <c r="D32" s="23"/>
      <c r="E32" s="134"/>
      <c r="F32" s="132"/>
      <c r="G32" s="133"/>
      <c r="H32" s="76"/>
      <c r="I32" s="19"/>
      <c r="J32" s="19"/>
      <c r="Q32" s="45">
        <v>36</v>
      </c>
      <c r="R32" s="45">
        <v>81</v>
      </c>
      <c r="S32" s="46" t="str">
        <f>B32</f>
        <v>F955</v>
      </c>
      <c r="T32" s="47">
        <f>ROUND(C32,0)</f>
        <v>0</v>
      </c>
      <c r="U32" s="73"/>
      <c r="V32" s="73"/>
      <c r="W32" s="73"/>
      <c r="X32" s="73"/>
      <c r="Y32" s="73"/>
    </row>
    <row r="33" spans="1:25" ht="15" customHeight="1">
      <c r="A33" s="43" t="s">
        <v>57</v>
      </c>
      <c r="B33" s="24" t="s">
        <v>58</v>
      </c>
      <c r="C33" s="44"/>
      <c r="D33" s="23"/>
      <c r="E33" s="134"/>
      <c r="F33" s="132"/>
      <c r="G33" s="133"/>
      <c r="H33" s="76"/>
      <c r="I33" s="19"/>
      <c r="J33" s="19"/>
      <c r="Q33" s="45">
        <v>36</v>
      </c>
      <c r="R33" s="45">
        <v>81</v>
      </c>
      <c r="S33" s="46" t="str">
        <f>B33</f>
        <v>F27I</v>
      </c>
      <c r="T33" s="47">
        <f>ROUND(C33,0)</f>
        <v>0</v>
      </c>
      <c r="U33" s="73"/>
      <c r="V33" s="73"/>
      <c r="W33" s="73"/>
      <c r="X33" s="73"/>
      <c r="Y33" s="73"/>
    </row>
    <row r="34" spans="1:25" s="5" customFormat="1" ht="15" customHeight="1">
      <c r="A34" s="43" t="s">
        <v>60</v>
      </c>
      <c r="B34" s="24" t="s">
        <v>61</v>
      </c>
      <c r="C34" s="44"/>
      <c r="D34" s="23"/>
      <c r="E34" s="134"/>
      <c r="F34" s="132"/>
      <c r="G34" s="133"/>
      <c r="H34" s="76"/>
      <c r="I34" s="19"/>
      <c r="J34" s="19"/>
      <c r="Q34" s="45">
        <v>36</v>
      </c>
      <c r="R34" s="45">
        <v>81</v>
      </c>
      <c r="S34" s="46" t="str">
        <f>B34</f>
        <v>F00P</v>
      </c>
      <c r="T34" s="47">
        <f>ROUND(C34,0)</f>
        <v>0</v>
      </c>
      <c r="U34" s="73"/>
      <c r="V34" s="73"/>
      <c r="W34" s="73"/>
      <c r="X34" s="73"/>
      <c r="Y34" s="73"/>
    </row>
    <row r="35" spans="1:25" s="5" customFormat="1" ht="15" customHeight="1">
      <c r="A35" s="43" t="s">
        <v>64</v>
      </c>
      <c r="B35" s="24" t="s">
        <v>65</v>
      </c>
      <c r="C35" s="44"/>
      <c r="D35" s="23"/>
      <c r="E35" s="134"/>
      <c r="F35" s="132"/>
      <c r="G35" s="133"/>
      <c r="H35" s="19"/>
      <c r="I35" s="19"/>
      <c r="J35" s="19"/>
      <c r="Q35" s="45">
        <v>36</v>
      </c>
      <c r="R35" s="45">
        <v>81</v>
      </c>
      <c r="S35" s="46" t="str">
        <f>B35</f>
        <v>F01S</v>
      </c>
      <c r="T35" s="47">
        <f>ROUND(C35,0)</f>
        <v>0</v>
      </c>
      <c r="U35" s="73"/>
      <c r="V35" s="73"/>
      <c r="W35" s="73"/>
      <c r="X35" s="73"/>
      <c r="Y35" s="73"/>
    </row>
    <row r="36" spans="1:25" ht="15" customHeight="1">
      <c r="A36" s="43" t="s">
        <v>68</v>
      </c>
      <c r="B36" s="24" t="s">
        <v>69</v>
      </c>
      <c r="C36" s="53">
        <f>'t15(2)_Dett'!B48</f>
        <v>0</v>
      </c>
      <c r="D36" s="23"/>
      <c r="E36" s="134"/>
      <c r="F36" s="132"/>
      <c r="G36" s="133"/>
      <c r="H36" s="19"/>
      <c r="I36" s="19"/>
      <c r="J36" s="19"/>
      <c r="Q36" s="45">
        <v>36</v>
      </c>
      <c r="R36" s="45">
        <v>81</v>
      </c>
      <c r="S36" s="46" t="str">
        <f>B36</f>
        <v>F01P</v>
      </c>
      <c r="T36" s="47">
        <f>ROUND(C36,0)</f>
        <v>0</v>
      </c>
      <c r="U36" s="73"/>
      <c r="V36" s="73"/>
      <c r="W36" s="73"/>
      <c r="X36" s="73"/>
      <c r="Y36" s="73"/>
    </row>
    <row r="37" spans="1:25" ht="15" customHeight="1" thickBot="1">
      <c r="A37" s="128" t="s">
        <v>70</v>
      </c>
      <c r="B37" s="60"/>
      <c r="C37" s="56">
        <f>SUM(C32:C36)</f>
        <v>0</v>
      </c>
      <c r="D37" s="23"/>
      <c r="E37" s="134"/>
      <c r="F37" s="132"/>
      <c r="G37" s="133"/>
      <c r="H37" s="19"/>
      <c r="I37" s="19"/>
      <c r="J37" s="19"/>
      <c r="Q37" s="45"/>
      <c r="R37" s="45"/>
      <c r="S37" s="46"/>
      <c r="T37" s="47"/>
      <c r="U37" s="73"/>
      <c r="V37" s="73"/>
      <c r="W37" s="73"/>
      <c r="X37" s="73"/>
      <c r="Y37" s="73"/>
    </row>
    <row r="38" spans="1:25" ht="15" customHeight="1" thickBot="1">
      <c r="A38" s="69" t="s">
        <v>71</v>
      </c>
      <c r="B38" s="70"/>
      <c r="C38" s="71">
        <f>C30-C37</f>
        <v>94557</v>
      </c>
      <c r="D38" s="23"/>
      <c r="E38" s="134"/>
      <c r="F38" s="132"/>
      <c r="G38" s="133"/>
      <c r="H38" s="19"/>
      <c r="I38" s="19"/>
      <c r="J38" s="19"/>
      <c r="Q38" s="45"/>
      <c r="R38" s="45"/>
      <c r="S38" s="46"/>
      <c r="T38" s="47"/>
      <c r="U38" s="73"/>
      <c r="V38" s="73"/>
      <c r="W38" s="73"/>
      <c r="X38" s="73"/>
      <c r="Y38" s="73"/>
    </row>
    <row r="39" spans="1:25" ht="15" customHeight="1">
      <c r="A39" s="63" t="s">
        <v>72</v>
      </c>
      <c r="B39" s="64"/>
      <c r="C39" s="65"/>
      <c r="D39" s="23"/>
      <c r="E39" s="134"/>
      <c r="F39" s="132"/>
      <c r="G39" s="133"/>
      <c r="H39" s="19"/>
      <c r="I39" s="19"/>
      <c r="J39" s="19"/>
      <c r="Q39" s="45"/>
      <c r="R39" s="45"/>
      <c r="S39" s="46"/>
      <c r="T39" s="47"/>
      <c r="U39" s="73"/>
      <c r="V39" s="73"/>
      <c r="W39" s="73"/>
      <c r="X39" s="73"/>
      <c r="Y39" s="73"/>
    </row>
    <row r="40" spans="1:25" ht="14.25" customHeight="1">
      <c r="A40" s="38" t="s">
        <v>15</v>
      </c>
      <c r="B40" s="39"/>
      <c r="C40" s="40"/>
      <c r="D40" s="23"/>
      <c r="E40" s="134"/>
      <c r="F40" s="132"/>
      <c r="G40" s="133"/>
      <c r="H40" s="19"/>
      <c r="I40" s="19"/>
      <c r="J40" s="19"/>
      <c r="Q40" s="45"/>
      <c r="R40" s="45"/>
      <c r="S40" s="46"/>
      <c r="T40" s="47"/>
      <c r="U40" s="73"/>
      <c r="V40" s="73"/>
      <c r="W40" s="73"/>
      <c r="X40" s="73"/>
      <c r="Y40" s="73"/>
    </row>
    <row r="41" spans="1:25" ht="15" customHeight="1">
      <c r="A41" s="43" t="s">
        <v>75</v>
      </c>
      <c r="B41" s="24" t="s">
        <v>76</v>
      </c>
      <c r="C41" s="89">
        <v>400069</v>
      </c>
      <c r="D41" s="23"/>
      <c r="E41" s="134"/>
      <c r="F41" s="132"/>
      <c r="G41" s="133"/>
      <c r="H41" s="19"/>
      <c r="I41" s="19"/>
      <c r="J41" s="19"/>
      <c r="Q41" s="45">
        <v>2</v>
      </c>
      <c r="R41" s="45">
        <v>7</v>
      </c>
      <c r="S41" s="46" t="str">
        <f>B41</f>
        <v>F70G</v>
      </c>
      <c r="T41" s="47">
        <f>ROUND(C41,0)</f>
        <v>400069</v>
      </c>
      <c r="U41" s="73"/>
      <c r="V41" s="73"/>
      <c r="W41" s="73"/>
      <c r="X41" s="73"/>
      <c r="Y41" s="73"/>
    </row>
    <row r="42" spans="1:25" ht="15" customHeight="1">
      <c r="A42" s="43" t="s">
        <v>149</v>
      </c>
      <c r="B42" s="24" t="s">
        <v>150</v>
      </c>
      <c r="C42" s="89">
        <v>14277</v>
      </c>
      <c r="D42" s="23"/>
      <c r="E42" s="134"/>
      <c r="F42" s="132"/>
      <c r="G42" s="133"/>
      <c r="H42" s="19"/>
      <c r="I42" s="19"/>
      <c r="J42" s="19"/>
      <c r="Q42" s="45">
        <v>2</v>
      </c>
      <c r="R42" s="45">
        <v>7</v>
      </c>
      <c r="S42" s="46" t="str">
        <f>B42</f>
        <v>F05I</v>
      </c>
      <c r="T42" s="47">
        <f>ROUND(C42,0)</f>
        <v>14277</v>
      </c>
      <c r="U42" s="73"/>
      <c r="V42" s="73"/>
      <c r="W42" s="73"/>
      <c r="X42" s="73"/>
      <c r="Y42" s="73"/>
    </row>
    <row r="43" spans="1:25" ht="15" customHeight="1">
      <c r="A43" s="43" t="s">
        <v>151</v>
      </c>
      <c r="B43" s="24" t="s">
        <v>152</v>
      </c>
      <c r="C43" s="89">
        <v>0</v>
      </c>
      <c r="D43" s="23"/>
      <c r="E43" s="134"/>
      <c r="F43" s="132"/>
      <c r="G43" s="133"/>
      <c r="H43" s="19"/>
      <c r="I43" s="19"/>
      <c r="J43" s="19"/>
      <c r="Q43" s="45">
        <v>2</v>
      </c>
      <c r="R43" s="45">
        <v>7</v>
      </c>
      <c r="S43" s="46" t="str">
        <f>B43</f>
        <v>F74G</v>
      </c>
      <c r="T43" s="47">
        <f>ROUND(C43,0)</f>
        <v>0</v>
      </c>
      <c r="U43" s="73"/>
      <c r="V43" s="73"/>
      <c r="W43" s="73"/>
      <c r="X43" s="73"/>
      <c r="Y43" s="73"/>
    </row>
    <row r="44" spans="1:25" ht="15" customHeight="1">
      <c r="A44" s="43" t="s">
        <v>97</v>
      </c>
      <c r="B44" s="24" t="s">
        <v>98</v>
      </c>
      <c r="C44" s="89">
        <v>52361</v>
      </c>
      <c r="D44" s="23"/>
      <c r="E44" s="134"/>
      <c r="F44" s="132"/>
      <c r="G44" s="133"/>
      <c r="H44" s="19"/>
      <c r="I44" s="19"/>
      <c r="J44" s="19"/>
      <c r="Q44" s="45">
        <v>2</v>
      </c>
      <c r="R44" s="45">
        <v>7</v>
      </c>
      <c r="S44" s="46" t="str">
        <f>B44</f>
        <v>F958</v>
      </c>
      <c r="T44" s="47">
        <f>ROUND(C44,0)</f>
        <v>52361</v>
      </c>
      <c r="U44" s="73"/>
      <c r="V44" s="73"/>
      <c r="W44" s="73"/>
      <c r="X44" s="73"/>
      <c r="Y44" s="73"/>
    </row>
    <row r="45" spans="1:25" ht="15" customHeight="1">
      <c r="A45" s="43" t="s">
        <v>99</v>
      </c>
      <c r="B45" s="24" t="s">
        <v>100</v>
      </c>
      <c r="C45" s="53">
        <f>'t15(2)_Dett'!B23</f>
        <v>3549</v>
      </c>
      <c r="D45" s="23"/>
      <c r="E45" s="134"/>
      <c r="F45" s="132"/>
      <c r="G45" s="133"/>
      <c r="H45" s="19"/>
      <c r="I45" s="19"/>
      <c r="J45" s="19"/>
      <c r="Q45" s="45">
        <v>2</v>
      </c>
      <c r="R45" s="45">
        <v>7</v>
      </c>
      <c r="S45" s="46" t="str">
        <f>B45</f>
        <v>F989</v>
      </c>
      <c r="T45" s="47">
        <f>ROUND(C45,0)</f>
        <v>3549</v>
      </c>
      <c r="U45" s="73"/>
      <c r="V45" s="73"/>
      <c r="W45" s="73"/>
      <c r="X45" s="73"/>
      <c r="Y45" s="73"/>
    </row>
    <row r="46" spans="1:25" ht="15" customHeight="1" thickBot="1">
      <c r="A46" s="135" t="s">
        <v>53</v>
      </c>
      <c r="B46" s="85"/>
      <c r="C46" s="56">
        <f>SUM(C41:C45)</f>
        <v>470256</v>
      </c>
      <c r="D46" s="23"/>
      <c r="E46" s="134"/>
      <c r="F46" s="132"/>
      <c r="G46" s="133"/>
      <c r="H46" s="19"/>
      <c r="I46" s="19"/>
      <c r="J46" s="19"/>
      <c r="Q46" s="45"/>
      <c r="R46" s="45"/>
      <c r="S46" s="46"/>
      <c r="T46" s="47"/>
      <c r="U46" s="73"/>
      <c r="V46" s="73"/>
      <c r="W46" s="73"/>
      <c r="X46" s="73"/>
      <c r="Y46" s="73"/>
    </row>
    <row r="47" spans="1:25" ht="15" customHeight="1">
      <c r="A47" s="86" t="s">
        <v>101</v>
      </c>
      <c r="B47" s="87"/>
      <c r="C47" s="88"/>
      <c r="D47" s="23"/>
      <c r="E47" s="134"/>
      <c r="F47" s="132"/>
      <c r="G47" s="133"/>
      <c r="H47" s="19"/>
      <c r="I47" s="19"/>
      <c r="J47" s="19"/>
      <c r="Q47" s="45"/>
      <c r="R47" s="45"/>
      <c r="S47" s="46"/>
      <c r="T47" s="47"/>
      <c r="U47" s="73"/>
      <c r="V47" s="73"/>
      <c r="W47" s="73"/>
      <c r="X47" s="73"/>
      <c r="Y47" s="73"/>
    </row>
    <row r="48" spans="1:25" ht="15" customHeight="1">
      <c r="A48" s="43" t="s">
        <v>102</v>
      </c>
      <c r="B48" s="24" t="s">
        <v>103</v>
      </c>
      <c r="C48" s="44"/>
      <c r="D48" s="23"/>
      <c r="E48" s="134"/>
      <c r="F48" s="132"/>
      <c r="G48" s="133"/>
      <c r="H48" s="19"/>
      <c r="I48" s="19"/>
      <c r="J48" s="19"/>
      <c r="Q48" s="45">
        <v>2</v>
      </c>
      <c r="R48" s="45">
        <v>9</v>
      </c>
      <c r="S48" s="46" t="str">
        <f>B48</f>
        <v>F50H</v>
      </c>
      <c r="T48" s="47">
        <f>ROUND(C48,0)</f>
        <v>0</v>
      </c>
      <c r="U48" s="73"/>
      <c r="V48" s="73"/>
      <c r="W48" s="73"/>
      <c r="X48" s="73"/>
      <c r="Y48" s="73"/>
    </row>
    <row r="49" spans="1:25" ht="15" customHeight="1">
      <c r="A49" s="43" t="s">
        <v>104</v>
      </c>
      <c r="B49" s="24" t="s">
        <v>105</v>
      </c>
      <c r="C49" s="44"/>
      <c r="D49" s="23"/>
      <c r="E49" s="134"/>
      <c r="F49" s="132"/>
      <c r="G49" s="133"/>
      <c r="H49" s="19"/>
      <c r="I49" s="19"/>
      <c r="J49" s="19"/>
      <c r="Q49" s="45">
        <v>2</v>
      </c>
      <c r="R49" s="45">
        <v>9</v>
      </c>
      <c r="S49" s="46" t="str">
        <f t="shared" ref="S49:S55" si="4">B49</f>
        <v>F962</v>
      </c>
      <c r="T49" s="47">
        <f t="shared" ref="T49:T55" si="5">ROUND(C49,0)</f>
        <v>0</v>
      </c>
      <c r="U49" s="73"/>
      <c r="V49" s="73"/>
      <c r="W49" s="73"/>
      <c r="X49" s="73"/>
      <c r="Y49" s="73"/>
    </row>
    <row r="50" spans="1:25" ht="15" customHeight="1">
      <c r="A50" s="43" t="s">
        <v>106</v>
      </c>
      <c r="B50" s="24" t="s">
        <v>107</v>
      </c>
      <c r="C50" s="44"/>
      <c r="D50" s="23"/>
      <c r="E50" s="134"/>
      <c r="F50" s="132"/>
      <c r="G50" s="133"/>
      <c r="H50" s="19"/>
      <c r="I50" s="19"/>
      <c r="J50" s="19"/>
      <c r="Q50" s="45">
        <v>2</v>
      </c>
      <c r="R50" s="45">
        <v>9</v>
      </c>
      <c r="S50" s="46" t="str">
        <f t="shared" si="4"/>
        <v>F960</v>
      </c>
      <c r="T50" s="47">
        <f t="shared" si="5"/>
        <v>0</v>
      </c>
      <c r="U50" s="73"/>
      <c r="V50" s="73"/>
      <c r="W50" s="73"/>
      <c r="X50" s="73"/>
      <c r="Y50" s="73"/>
    </row>
    <row r="51" spans="1:25" ht="15" customHeight="1">
      <c r="A51" s="43" t="s">
        <v>108</v>
      </c>
      <c r="B51" s="24" t="s">
        <v>109</v>
      </c>
      <c r="C51" s="44">
        <v>123000</v>
      </c>
      <c r="D51" s="23"/>
      <c r="E51" s="134"/>
      <c r="F51" s="132"/>
      <c r="G51" s="133"/>
      <c r="H51" s="19"/>
      <c r="I51" s="19"/>
      <c r="J51" s="19"/>
      <c r="Q51" s="45">
        <v>2</v>
      </c>
      <c r="R51" s="45">
        <v>9</v>
      </c>
      <c r="S51" s="46" t="str">
        <f t="shared" si="4"/>
        <v>F961</v>
      </c>
      <c r="T51" s="47">
        <f t="shared" si="5"/>
        <v>123000</v>
      </c>
      <c r="U51" s="73"/>
      <c r="V51" s="73"/>
      <c r="W51" s="73"/>
      <c r="X51" s="73"/>
      <c r="Y51" s="73"/>
    </row>
    <row r="52" spans="1:25" ht="14.25" customHeight="1">
      <c r="A52" s="43" t="s">
        <v>153</v>
      </c>
      <c r="B52" s="24" t="s">
        <v>154</v>
      </c>
      <c r="C52" s="44"/>
      <c r="D52" s="23"/>
      <c r="E52" s="134"/>
      <c r="F52" s="132"/>
      <c r="G52" s="133"/>
      <c r="H52" s="19"/>
      <c r="I52" s="19"/>
      <c r="J52" s="19"/>
      <c r="Q52" s="45">
        <v>2</v>
      </c>
      <c r="R52" s="45">
        <v>9</v>
      </c>
      <c r="S52" s="46" t="str">
        <f t="shared" si="4"/>
        <v>F963</v>
      </c>
      <c r="T52" s="47">
        <f t="shared" si="5"/>
        <v>0</v>
      </c>
      <c r="U52" s="73"/>
      <c r="V52" s="73"/>
      <c r="W52" s="73"/>
      <c r="X52" s="73"/>
      <c r="Y52" s="73"/>
    </row>
    <row r="53" spans="1:25" ht="12.75">
      <c r="A53" s="43" t="s">
        <v>110</v>
      </c>
      <c r="B53" s="24" t="s">
        <v>111</v>
      </c>
      <c r="C53" s="44"/>
      <c r="D53" s="23"/>
      <c r="E53" s="134"/>
      <c r="F53" s="132"/>
      <c r="G53" s="133"/>
      <c r="Q53" s="45">
        <v>2</v>
      </c>
      <c r="R53" s="45">
        <v>9</v>
      </c>
      <c r="S53" s="46" t="str">
        <f t="shared" si="4"/>
        <v>F96H</v>
      </c>
      <c r="T53" s="47">
        <f t="shared" si="5"/>
        <v>0</v>
      </c>
      <c r="U53" s="73"/>
      <c r="V53" s="73"/>
      <c r="W53" s="73"/>
      <c r="X53" s="73"/>
      <c r="Y53" s="73"/>
    </row>
    <row r="54" spans="1:25" ht="12.75">
      <c r="A54" s="43" t="s">
        <v>112</v>
      </c>
      <c r="B54" s="24" t="s">
        <v>113</v>
      </c>
      <c r="C54" s="53">
        <f>'t15(2)_Dett'!B29</f>
        <v>0</v>
      </c>
      <c r="D54" s="23"/>
      <c r="E54" s="131"/>
      <c r="F54" s="132"/>
      <c r="G54" s="133"/>
      <c r="Q54" s="45">
        <v>2</v>
      </c>
      <c r="R54" s="45">
        <v>9</v>
      </c>
      <c r="S54" s="46" t="str">
        <f t="shared" si="4"/>
        <v>F987</v>
      </c>
      <c r="T54" s="47">
        <f t="shared" si="5"/>
        <v>0</v>
      </c>
      <c r="U54" s="73"/>
      <c r="V54" s="73"/>
      <c r="W54" s="73"/>
      <c r="X54" s="73"/>
      <c r="Y54" s="73"/>
    </row>
    <row r="55" spans="1:25" ht="12.75">
      <c r="A55" s="43" t="s">
        <v>114</v>
      </c>
      <c r="B55" s="24" t="s">
        <v>115</v>
      </c>
      <c r="C55" s="53">
        <f>'t15(2)_Dett'!B34</f>
        <v>0</v>
      </c>
      <c r="D55" s="23"/>
      <c r="E55" s="131"/>
      <c r="F55" s="132"/>
      <c r="G55" s="133"/>
      <c r="Q55" s="45">
        <v>2</v>
      </c>
      <c r="R55" s="45">
        <v>9</v>
      </c>
      <c r="S55" s="46" t="str">
        <f t="shared" si="4"/>
        <v>F999</v>
      </c>
      <c r="T55" s="47">
        <f t="shared" si="5"/>
        <v>0</v>
      </c>
      <c r="U55" s="73"/>
      <c r="V55" s="73"/>
      <c r="W55" s="73"/>
      <c r="X55" s="73"/>
      <c r="Y55" s="73"/>
    </row>
    <row r="56" spans="1:25" ht="13.5" thickBot="1">
      <c r="A56" s="128" t="s">
        <v>116</v>
      </c>
      <c r="B56" s="60"/>
      <c r="C56" s="56">
        <f>SUM(C48:C55)</f>
        <v>123000</v>
      </c>
      <c r="D56" s="23"/>
      <c r="E56" s="131"/>
      <c r="F56" s="132"/>
      <c r="G56" s="133"/>
      <c r="U56" s="73"/>
      <c r="V56" s="73"/>
      <c r="W56" s="73"/>
      <c r="X56" s="73"/>
      <c r="Y56" s="73"/>
    </row>
    <row r="57" spans="1:25" ht="12.75">
      <c r="A57" s="38" t="s">
        <v>55</v>
      </c>
      <c r="B57" s="39"/>
      <c r="C57" s="40"/>
      <c r="D57" s="23"/>
      <c r="E57" s="131"/>
      <c r="F57" s="132"/>
      <c r="G57" s="133"/>
      <c r="Q57" s="45"/>
      <c r="R57" s="45"/>
      <c r="S57" s="46"/>
      <c r="T57" s="47"/>
      <c r="U57" s="73"/>
      <c r="V57" s="73"/>
      <c r="W57" s="73"/>
      <c r="X57" s="73"/>
      <c r="Y57" s="73"/>
    </row>
    <row r="58" spans="1:25" ht="12.75">
      <c r="A58" s="43" t="s">
        <v>57</v>
      </c>
      <c r="B58" s="24" t="s">
        <v>58</v>
      </c>
      <c r="C58" s="89">
        <v>71893</v>
      </c>
      <c r="D58" s="23"/>
      <c r="E58" s="131"/>
      <c r="F58" s="132"/>
      <c r="G58" s="133"/>
      <c r="Q58" s="45">
        <v>2</v>
      </c>
      <c r="R58" s="45">
        <v>81</v>
      </c>
      <c r="S58" s="46" t="str">
        <f>B58</f>
        <v>F27I</v>
      </c>
      <c r="T58" s="47">
        <f>ROUND(C58,0)</f>
        <v>71893</v>
      </c>
      <c r="U58" s="73"/>
      <c r="V58" s="73"/>
      <c r="W58" s="73"/>
      <c r="X58" s="73"/>
      <c r="Y58" s="73"/>
    </row>
    <row r="59" spans="1:25" ht="12.75">
      <c r="A59" s="43" t="s">
        <v>60</v>
      </c>
      <c r="B59" s="24" t="s">
        <v>61</v>
      </c>
      <c r="C59" s="44"/>
      <c r="D59" s="23"/>
      <c r="E59" s="131"/>
      <c r="F59" s="132"/>
      <c r="G59" s="133"/>
      <c r="Q59" s="45">
        <v>2</v>
      </c>
      <c r="R59" s="45">
        <v>81</v>
      </c>
      <c r="S59" s="46" t="str">
        <f>B59</f>
        <v>F00P</v>
      </c>
      <c r="T59" s="47">
        <f>ROUND(C59,0)</f>
        <v>0</v>
      </c>
      <c r="U59" s="73"/>
      <c r="V59" s="73"/>
      <c r="W59" s="73"/>
      <c r="X59" s="73"/>
      <c r="Y59" s="73"/>
    </row>
    <row r="60" spans="1:25" ht="12.75">
      <c r="A60" s="43" t="s">
        <v>64</v>
      </c>
      <c r="B60" s="24" t="s">
        <v>65</v>
      </c>
      <c r="C60" s="44"/>
      <c r="D60" s="23"/>
      <c r="E60" s="131"/>
      <c r="F60" s="132"/>
      <c r="G60" s="133"/>
      <c r="Q60" s="45">
        <v>2</v>
      </c>
      <c r="R60" s="45">
        <v>81</v>
      </c>
      <c r="S60" s="46" t="str">
        <f>B60</f>
        <v>F01S</v>
      </c>
      <c r="T60" s="47">
        <f>ROUND(C60,0)</f>
        <v>0</v>
      </c>
      <c r="U60" s="5"/>
      <c r="V60" s="5"/>
      <c r="W60" s="5"/>
      <c r="X60" s="5"/>
      <c r="Y60" s="5"/>
    </row>
    <row r="61" spans="1:25" ht="12" customHeight="1">
      <c r="A61" s="43" t="s">
        <v>68</v>
      </c>
      <c r="B61" s="24" t="s">
        <v>69</v>
      </c>
      <c r="C61" s="53">
        <f>'t15(2)_Dett'!B54</f>
        <v>0</v>
      </c>
      <c r="D61" s="23"/>
      <c r="E61" s="131"/>
      <c r="F61" s="132"/>
      <c r="G61" s="133"/>
      <c r="Q61" s="45">
        <v>2</v>
      </c>
      <c r="R61" s="45">
        <v>81</v>
      </c>
      <c r="S61" s="46" t="str">
        <f>B61</f>
        <v>F01P</v>
      </c>
      <c r="T61" s="47">
        <f>ROUND(C61,0)</f>
        <v>0</v>
      </c>
      <c r="U61" s="5"/>
      <c r="V61" s="5"/>
      <c r="W61" s="5"/>
      <c r="X61" s="5"/>
      <c r="Y61" s="5"/>
    </row>
    <row r="62" spans="1:25" ht="15.75" thickBot="1">
      <c r="A62" s="128" t="s">
        <v>70</v>
      </c>
      <c r="B62" s="60"/>
      <c r="C62" s="56">
        <f>SUM(C58:C61)</f>
        <v>71893</v>
      </c>
      <c r="D62" s="23"/>
      <c r="E62" s="131"/>
      <c r="F62" s="132"/>
      <c r="G62" s="133"/>
      <c r="Q62" s="93" t="s">
        <v>89</v>
      </c>
    </row>
    <row r="63" spans="1:25" ht="13.5" thickBot="1">
      <c r="A63" s="61" t="s">
        <v>90</v>
      </c>
      <c r="B63" s="136"/>
      <c r="C63" s="137">
        <f>C46+C56-C62</f>
        <v>521363</v>
      </c>
      <c r="D63" s="23"/>
      <c r="E63" s="138"/>
      <c r="F63" s="139"/>
      <c r="G63" s="140"/>
    </row>
    <row r="64" spans="1:25" ht="13.5" thickBot="1">
      <c r="A64" s="97" t="s">
        <v>117</v>
      </c>
      <c r="B64" s="98"/>
      <c r="C64" s="99">
        <f>C22+C38+C63</f>
        <v>1806727</v>
      </c>
      <c r="D64" s="23"/>
      <c r="E64" s="100" t="s">
        <v>118</v>
      </c>
      <c r="F64" s="141"/>
      <c r="G64" s="99">
        <f>G14+G20+G29</f>
        <v>1800943</v>
      </c>
    </row>
    <row r="65" spans="1:5">
      <c r="B65" s="73"/>
      <c r="E65" s="142"/>
    </row>
    <row r="66" spans="1:5">
      <c r="A66" s="7" t="s">
        <v>155</v>
      </c>
    </row>
  </sheetData>
  <sheetProtection password="EA98" sheet="1" selectLockedCells="1"/>
  <mergeCells count="3">
    <mergeCell ref="H4:H9"/>
    <mergeCell ref="H11:H16"/>
    <mergeCell ref="H18:H23"/>
  </mergeCells>
  <dataValidations count="1">
    <dataValidation type="whole" allowBlank="1" showInputMessage="1" showErrorMessage="1" errorTitle="ERRORE NEL DATO IMMESSO" error="INSERIRE SOLO NUMERI INTERI" sqref="C17:C18 C20 C33:C34 C36 C58:C59 C61">
      <formula1>0</formula1>
      <formula2>999999999999</formula2>
    </dataValidation>
  </dataValidations>
  <printOptions horizontalCentered="1" verticalCentered="1"/>
  <pageMargins left="0" right="0" top="0.19685039370078741" bottom="0.59055118110236227" header="0.51181102362204722" footer="0.51181102362204722"/>
  <pageSetup paperSize="9" scale="75" orientation="landscape" horizontalDpi="300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Q376"/>
  <sheetViews>
    <sheetView topLeftCell="A7" workbookViewId="0">
      <selection activeCell="G8" sqref="G8"/>
    </sheetView>
  </sheetViews>
  <sheetFormatPr defaultRowHeight="12.75"/>
  <cols>
    <col min="1" max="1" width="62" customWidth="1"/>
    <col min="2" max="2" width="17.85546875" customWidth="1"/>
    <col min="3" max="3" width="2.85546875" customWidth="1"/>
    <col min="4" max="4" width="44" customWidth="1"/>
    <col min="5" max="5" width="11" customWidth="1"/>
  </cols>
  <sheetData>
    <row r="1" spans="1:43" ht="18.75">
      <c r="A1" s="103" t="str">
        <f>[1]t1!A1:I1</f>
        <v>COMPARTO SERVIZIO SANITARIO NAZIONALE - anno 2018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</row>
    <row r="2" spans="1:4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</row>
    <row r="3" spans="1:4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</row>
    <row r="4" spans="1:4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</row>
    <row r="5" spans="1:4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</row>
    <row r="6" spans="1:4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</row>
    <row r="7" spans="1:4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</row>
    <row r="8" spans="1:4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</row>
    <row r="9" spans="1:4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</row>
    <row r="10" spans="1:43" ht="13.5" thickBot="1">
      <c r="A10" s="20" t="s">
        <v>8</v>
      </c>
      <c r="B10" s="22" t="s">
        <v>10</v>
      </c>
      <c r="C10" s="104"/>
      <c r="D10" s="20" t="s">
        <v>8</v>
      </c>
      <c r="E10" s="22" t="s">
        <v>10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</row>
    <row r="11" spans="1:43">
      <c r="A11" s="105" t="s">
        <v>120</v>
      </c>
      <c r="B11" s="106">
        <f>SUM(B12:B16)</f>
        <v>30433</v>
      </c>
      <c r="C11" s="104"/>
      <c r="D11" s="105" t="s">
        <v>121</v>
      </c>
      <c r="E11" s="106">
        <f>SUM(E12:E16)</f>
        <v>134454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</row>
    <row r="12" spans="1:43">
      <c r="A12" s="107"/>
      <c r="B12" s="108"/>
      <c r="C12" s="104"/>
      <c r="D12" s="109" t="s">
        <v>156</v>
      </c>
      <c r="E12" s="110">
        <v>134454</v>
      </c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</row>
    <row r="13" spans="1:43">
      <c r="A13" s="109" t="s">
        <v>131</v>
      </c>
      <c r="B13" s="110">
        <f>1233+29200</f>
        <v>30433</v>
      </c>
      <c r="C13" s="104"/>
      <c r="D13" s="109"/>
      <c r="E13" s="110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</row>
    <row r="14" spans="1:43">
      <c r="A14" s="109"/>
      <c r="B14" s="110"/>
      <c r="C14" s="104"/>
      <c r="D14" s="109"/>
      <c r="E14" s="110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</row>
    <row r="15" spans="1:43">
      <c r="A15" s="109"/>
      <c r="B15" s="110"/>
      <c r="C15" s="104"/>
      <c r="D15" s="109"/>
      <c r="E15" s="110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</row>
    <row r="16" spans="1:43">
      <c r="A16" s="111"/>
      <c r="B16" s="110"/>
      <c r="C16" s="104"/>
      <c r="D16" s="109"/>
      <c r="E16" s="110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</row>
    <row r="17" spans="1:43">
      <c r="A17" s="112" t="s">
        <v>123</v>
      </c>
      <c r="B17" s="113">
        <f>SUM(B18:B22)</f>
        <v>0</v>
      </c>
      <c r="C17" s="104"/>
      <c r="D17" s="114" t="s">
        <v>124</v>
      </c>
      <c r="E17" s="115">
        <f>SUM(E18:E22)</f>
        <v>123000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</row>
    <row r="18" spans="1:43">
      <c r="A18" s="107"/>
      <c r="B18" s="108"/>
      <c r="C18" s="104"/>
      <c r="D18" s="116" t="s">
        <v>125</v>
      </c>
      <c r="E18" s="110">
        <v>123000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</row>
    <row r="19" spans="1:43">
      <c r="A19" s="109"/>
      <c r="B19" s="110"/>
      <c r="C19" s="104"/>
      <c r="D19" s="109"/>
      <c r="E19" s="110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</row>
    <row r="20" spans="1:43">
      <c r="A20" s="109"/>
      <c r="B20" s="110"/>
      <c r="C20" s="104"/>
      <c r="D20" s="109"/>
      <c r="E20" s="110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</row>
    <row r="21" spans="1:43">
      <c r="A21" s="109"/>
      <c r="B21" s="110"/>
      <c r="C21" s="104"/>
      <c r="D21" s="109"/>
      <c r="E21" s="110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</row>
    <row r="22" spans="1:43" ht="13.5" thickBot="1">
      <c r="A22" s="109"/>
      <c r="B22" s="110"/>
      <c r="C22" s="104"/>
      <c r="D22" s="117"/>
      <c r="E22" s="118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</row>
    <row r="23" spans="1:43">
      <c r="A23" s="114" t="s">
        <v>126</v>
      </c>
      <c r="B23" s="115">
        <f>SUM(B24:B28)</f>
        <v>3549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</row>
    <row r="24" spans="1:43">
      <c r="A24" s="107"/>
      <c r="B24" s="108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</row>
    <row r="25" spans="1:43">
      <c r="A25" s="109" t="s">
        <v>131</v>
      </c>
      <c r="B25" s="110">
        <v>3549</v>
      </c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</row>
    <row r="26" spans="1:43">
      <c r="A26" s="109"/>
      <c r="B26" s="11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</row>
    <row r="27" spans="1:43">
      <c r="A27" s="109"/>
      <c r="B27" s="110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</row>
    <row r="28" spans="1:43">
      <c r="A28" s="109"/>
      <c r="B28" s="110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</row>
    <row r="29" spans="1:43">
      <c r="A29" s="114" t="s">
        <v>127</v>
      </c>
      <c r="B29" s="115">
        <f>SUM(B30:B33)</f>
        <v>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</row>
    <row r="30" spans="1:43">
      <c r="A30" s="109"/>
      <c r="B30" s="110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</row>
    <row r="31" spans="1:43">
      <c r="A31" s="109"/>
      <c r="B31" s="110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</row>
    <row r="32" spans="1:43">
      <c r="A32" s="109"/>
      <c r="B32" s="110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</row>
    <row r="33" spans="1:43">
      <c r="A33" s="109"/>
      <c r="B33" s="110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</row>
    <row r="34" spans="1:43">
      <c r="A34" s="114" t="s">
        <v>128</v>
      </c>
      <c r="B34" s="115">
        <f>SUM(B35:B38)</f>
        <v>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</row>
    <row r="35" spans="1:43">
      <c r="A35" s="109"/>
      <c r="B35" s="110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</row>
    <row r="36" spans="1:43">
      <c r="A36" s="109"/>
      <c r="B36" s="110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</row>
    <row r="37" spans="1:43">
      <c r="A37" s="109"/>
      <c r="B37" s="110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</row>
    <row r="38" spans="1:43" ht="13.5" thickBot="1">
      <c r="A38" s="117"/>
      <c r="B38" s="118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</row>
    <row r="39" spans="1:43" ht="13.5" thickBo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</row>
    <row r="40" spans="1:43" ht="13.5" thickBot="1">
      <c r="A40" s="119" t="s">
        <v>8</v>
      </c>
      <c r="B40" s="120" t="s">
        <v>10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</row>
    <row r="41" spans="1:43">
      <c r="A41" s="105" t="s">
        <v>133</v>
      </c>
      <c r="B41" s="106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</row>
    <row r="42" spans="1:43">
      <c r="A42" s="121" t="s">
        <v>129</v>
      </c>
      <c r="B42" s="115">
        <f>SUM(B43:B46)</f>
        <v>0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</row>
    <row r="43" spans="1:43">
      <c r="A43" s="109"/>
      <c r="B43" s="122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</row>
    <row r="44" spans="1:43">
      <c r="A44" s="109"/>
      <c r="B44" s="122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</row>
    <row r="45" spans="1:43">
      <c r="A45" s="109"/>
      <c r="B45" s="122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  <row r="46" spans="1:43" ht="13.5" thickBot="1">
      <c r="A46" s="117"/>
      <c r="B46" s="123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</row>
    <row r="47" spans="1:43">
      <c r="A47" s="105" t="s">
        <v>56</v>
      </c>
      <c r="B47" s="106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</row>
    <row r="48" spans="1:43">
      <c r="A48" s="121" t="s">
        <v>129</v>
      </c>
      <c r="B48" s="115">
        <f>SUM(B49:B52)</f>
        <v>0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</row>
    <row r="49" spans="1:43">
      <c r="A49" s="109"/>
      <c r="B49" s="110"/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</row>
    <row r="50" spans="1:43">
      <c r="A50" s="109"/>
      <c r="B50" s="110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</row>
    <row r="51" spans="1:43">
      <c r="A51" s="109"/>
      <c r="B51" s="110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</row>
    <row r="52" spans="1:43" ht="13.5" thickBot="1">
      <c r="A52" s="117"/>
      <c r="B52" s="118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</row>
    <row r="53" spans="1:43">
      <c r="A53" s="112" t="s">
        <v>72</v>
      </c>
      <c r="B53" s="11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</row>
    <row r="54" spans="1:43">
      <c r="A54" s="121" t="s">
        <v>129</v>
      </c>
      <c r="B54" s="115">
        <f>SUM(B55:B58)</f>
        <v>0</v>
      </c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</row>
    <row r="55" spans="1:43">
      <c r="A55" s="109"/>
      <c r="B55" s="110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</row>
    <row r="56" spans="1:43">
      <c r="A56" s="109"/>
      <c r="B56" s="110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1:43">
      <c r="A57" s="109"/>
      <c r="B57" s="110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</row>
    <row r="58" spans="1:43" ht="13.5" thickBot="1">
      <c r="A58" s="117"/>
      <c r="B58" s="118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</row>
    <row r="59" spans="1:43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</row>
    <row r="60" spans="1:4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</row>
    <row r="61" spans="1:4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</row>
    <row r="62" spans="1:4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</row>
    <row r="63" spans="1:4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</row>
    <row r="64" spans="1:43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</row>
    <row r="65" spans="1:4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</row>
    <row r="66" spans="1:4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</row>
    <row r="67" spans="1:4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</row>
    <row r="68" spans="1:4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</row>
    <row r="69" spans="1:4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</row>
    <row r="70" spans="1:4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</row>
    <row r="71" spans="1:4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</row>
    <row r="72" spans="1:4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</row>
    <row r="73" spans="1:4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</row>
    <row r="74" spans="1:4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</row>
    <row r="75" spans="1:4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</row>
    <row r="76" spans="1:4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</row>
    <row r="77" spans="1:4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</row>
    <row r="78" spans="1:4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</row>
    <row r="79" spans="1:4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</row>
    <row r="80" spans="1:4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</row>
    <row r="81" spans="1:4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</row>
    <row r="82" spans="1:4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</row>
    <row r="83" spans="1:4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</row>
    <row r="84" spans="1:4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</row>
    <row r="85" spans="1:4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</row>
    <row r="86" spans="1:4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</row>
    <row r="87" spans="1:4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</row>
    <row r="88" spans="1:4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</row>
    <row r="89" spans="1:4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</row>
    <row r="90" spans="1:4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</row>
    <row r="91" spans="1:4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</row>
    <row r="92" spans="1:4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</row>
    <row r="93" spans="1:4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</row>
    <row r="94" spans="1:4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</row>
    <row r="95" spans="1:4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</row>
    <row r="96" spans="1:4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</row>
    <row r="97" spans="1:4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</row>
    <row r="98" spans="1:4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</row>
    <row r="99" spans="1:4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</row>
    <row r="100" spans="1:4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</row>
    <row r="101" spans="1:4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</row>
    <row r="102" spans="1:4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</row>
    <row r="103" spans="1:4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</row>
    <row r="104" spans="1:4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</row>
    <row r="105" spans="1:4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</row>
    <row r="106" spans="1:4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</row>
    <row r="107" spans="1:4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</row>
    <row r="108" spans="1:4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</row>
    <row r="109" spans="1:4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</row>
    <row r="110" spans="1:4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</row>
    <row r="111" spans="1:4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</row>
    <row r="112" spans="1:4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</row>
    <row r="113" spans="1:4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</row>
    <row r="114" spans="1:4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</row>
    <row r="115" spans="1:4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</row>
    <row r="116" spans="1:4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</row>
    <row r="117" spans="1:4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</row>
    <row r="118" spans="1:4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</row>
    <row r="119" spans="1:43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</row>
    <row r="120" spans="1:4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</row>
    <row r="121" spans="1:4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</row>
    <row r="122" spans="1:4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1:4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1:43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</row>
    <row r="125" spans="1:4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</row>
    <row r="126" spans="1:4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</row>
    <row r="127" spans="1:4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</row>
    <row r="128" spans="1:4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</row>
    <row r="129" spans="1:4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</row>
    <row r="130" spans="1:4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</row>
    <row r="131" spans="1:4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</row>
    <row r="132" spans="1:4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</row>
    <row r="133" spans="1:4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</row>
    <row r="134" spans="1:4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</row>
    <row r="135" spans="1:4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</row>
    <row r="136" spans="1:4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</row>
    <row r="137" spans="1:4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</row>
    <row r="138" spans="1:4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</row>
    <row r="139" spans="1:4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</row>
    <row r="140" spans="1:4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</row>
    <row r="141" spans="1:4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</row>
    <row r="142" spans="1:4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</row>
    <row r="143" spans="1:4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</row>
    <row r="144" spans="1:4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</row>
    <row r="145" spans="1:4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</row>
    <row r="146" spans="1:4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</row>
    <row r="147" spans="1:4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</row>
    <row r="148" spans="1:4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</row>
    <row r="149" spans="1:4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</row>
    <row r="150" spans="1:4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</row>
    <row r="151" spans="1:4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</row>
    <row r="152" spans="1:4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</row>
    <row r="153" spans="1:4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</row>
    <row r="154" spans="1:4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</row>
    <row r="155" spans="1:43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</row>
    <row r="156" spans="1:43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</row>
    <row r="157" spans="1:43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</row>
    <row r="158" spans="1:43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</row>
    <row r="159" spans="1:43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</row>
    <row r="160" spans="1:43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</row>
    <row r="161" spans="1:43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</row>
    <row r="162" spans="1:43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</row>
    <row r="163" spans="1:43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</row>
    <row r="164" spans="1:43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</row>
    <row r="165" spans="1:4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</row>
    <row r="166" spans="1:43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</row>
    <row r="167" spans="1:43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</row>
    <row r="168" spans="1:4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</row>
    <row r="169" spans="1:43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</row>
    <row r="170" spans="1:43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</row>
    <row r="171" spans="1:43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</row>
    <row r="172" spans="1:43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</row>
    <row r="173" spans="1:43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</row>
    <row r="174" spans="1:4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</row>
    <row r="175" spans="1:4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</row>
    <row r="176" spans="1:4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</row>
    <row r="177" spans="1:43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</row>
    <row r="178" spans="1:43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</row>
    <row r="179" spans="1:43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</row>
    <row r="180" spans="1:43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</row>
    <row r="181" spans="1:43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</row>
    <row r="182" spans="1:43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</row>
    <row r="183" spans="1:43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</row>
    <row r="184" spans="1:43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</row>
    <row r="185" spans="1:43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1:4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1:43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1:43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1:43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1:43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1:43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1:43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1:43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1:43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1:43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1:43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1:43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1:43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  <row r="199" spans="1:43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</row>
    <row r="200" spans="1:43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</row>
    <row r="201" spans="1:43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</row>
    <row r="202" spans="1:43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</row>
    <row r="203" spans="1:43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</row>
    <row r="204" spans="1:43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</row>
    <row r="205" spans="1:43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</row>
    <row r="206" spans="1:43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</row>
    <row r="207" spans="1:43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</row>
    <row r="208" spans="1:43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</row>
    <row r="209" spans="1:43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</row>
    <row r="210" spans="1:43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</row>
    <row r="211" spans="1:43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</row>
    <row r="212" spans="1:43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</row>
    <row r="213" spans="1:43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</row>
    <row r="214" spans="1:43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</row>
    <row r="215" spans="1:43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</row>
    <row r="216" spans="1:43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</row>
    <row r="217" spans="1:43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</row>
    <row r="218" spans="1:43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</row>
    <row r="219" spans="1:43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</row>
    <row r="220" spans="1:43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</row>
    <row r="221" spans="1:43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</row>
    <row r="222" spans="1:43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</row>
    <row r="223" spans="1:43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</row>
    <row r="224" spans="1:43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</row>
    <row r="225" spans="1:43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</row>
    <row r="226" spans="1:43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</row>
    <row r="227" spans="1:43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</row>
    <row r="228" spans="1:43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</row>
    <row r="229" spans="1:43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</row>
    <row r="230" spans="1:43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</row>
    <row r="231" spans="1:43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</row>
    <row r="232" spans="1:43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</row>
    <row r="233" spans="1:43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</row>
    <row r="234" spans="1:43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</row>
    <row r="235" spans="1:43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</row>
    <row r="236" spans="1:43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</row>
    <row r="237" spans="1:43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</row>
    <row r="238" spans="1:43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</row>
    <row r="239" spans="1:43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</row>
    <row r="240" spans="1:43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</row>
    <row r="241" spans="1:43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</row>
    <row r="242" spans="1:43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</row>
    <row r="243" spans="1:43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</row>
    <row r="244" spans="1:43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</row>
    <row r="245" spans="1:43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</row>
    <row r="246" spans="1:43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</row>
    <row r="247" spans="1:43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</row>
    <row r="248" spans="1:43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</row>
    <row r="249" spans="1:43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</row>
    <row r="250" spans="1:43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</row>
    <row r="251" spans="1:43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</row>
    <row r="252" spans="1:43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</row>
    <row r="253" spans="1:43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</row>
    <row r="254" spans="1:43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</row>
    <row r="255" spans="1:43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</row>
    <row r="256" spans="1:43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</row>
    <row r="257" spans="1:43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</row>
    <row r="258" spans="1:43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</row>
    <row r="259" spans="1:43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</row>
    <row r="260" spans="1:43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</row>
    <row r="261" spans="1:43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</row>
    <row r="262" spans="1:43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</row>
    <row r="263" spans="1:43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</row>
    <row r="264" spans="1:43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</row>
    <row r="265" spans="1:43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</row>
    <row r="266" spans="1:43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</row>
    <row r="267" spans="1:43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</row>
    <row r="268" spans="1:43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</row>
    <row r="269" spans="1:43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</row>
    <row r="270" spans="1:43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</row>
    <row r="271" spans="1:43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</row>
    <row r="272" spans="1:43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</row>
    <row r="273" spans="1:43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</row>
    <row r="274" spans="1:43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</row>
    <row r="275" spans="1:43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</row>
    <row r="276" spans="1:43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</row>
    <row r="277" spans="1:43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</row>
    <row r="278" spans="1:43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</row>
    <row r="279" spans="1:43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</row>
    <row r="280" spans="1:43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</row>
    <row r="281" spans="1:43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</row>
    <row r="282" spans="1:43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</row>
    <row r="283" spans="1:43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</row>
    <row r="284" spans="1:43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</row>
    <row r="285" spans="1:43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</row>
    <row r="286" spans="1:43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</row>
    <row r="287" spans="1:43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</row>
    <row r="288" spans="1:43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</row>
    <row r="289" spans="1:43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</row>
    <row r="290" spans="1:43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</row>
    <row r="291" spans="1:43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</row>
    <row r="292" spans="1:43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</row>
    <row r="293" spans="1:43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</row>
    <row r="294" spans="1:43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</row>
    <row r="295" spans="1:43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</row>
    <row r="296" spans="1:43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</row>
    <row r="297" spans="1:43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</row>
    <row r="298" spans="1:43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</row>
    <row r="299" spans="1:43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</row>
    <row r="300" spans="1:43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</row>
    <row r="301" spans="1:43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</row>
    <row r="302" spans="1:43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</row>
    <row r="303" spans="1:43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</row>
    <row r="304" spans="1:43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</row>
    <row r="305" spans="1:43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</row>
    <row r="306" spans="1:43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</row>
    <row r="307" spans="1:43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</row>
    <row r="308" spans="1:43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</row>
    <row r="309" spans="1:43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</row>
    <row r="310" spans="1:43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</row>
    <row r="311" spans="1:43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</row>
    <row r="312" spans="1:43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</row>
    <row r="313" spans="1:43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</row>
    <row r="314" spans="1:43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</row>
    <row r="315" spans="1:43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</row>
    <row r="316" spans="1:43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</row>
    <row r="317" spans="1:43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</row>
    <row r="318" spans="1:43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</row>
    <row r="319" spans="1:43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</row>
    <row r="320" spans="1:43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</row>
    <row r="321" spans="1:43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</row>
    <row r="322" spans="1:43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</row>
    <row r="323" spans="1:43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</row>
    <row r="324" spans="1:43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</row>
    <row r="325" spans="1:43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</row>
    <row r="326" spans="1:43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</row>
    <row r="327" spans="1:43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</row>
    <row r="328" spans="1:43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</row>
    <row r="329" spans="1:43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</row>
    <row r="330" spans="1:43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</row>
    <row r="331" spans="1:43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</row>
    <row r="332" spans="1:43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</row>
    <row r="333" spans="1:43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</row>
    <row r="334" spans="1:43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</row>
    <row r="335" spans="1:43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</row>
    <row r="336" spans="1:43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</row>
    <row r="337" spans="1:43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</row>
    <row r="338" spans="1:43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</row>
    <row r="339" spans="1:43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</row>
    <row r="340" spans="1:43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</row>
    <row r="341" spans="1:43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</row>
    <row r="342" spans="1:43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</row>
    <row r="343" spans="1:43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</row>
    <row r="344" spans="1:43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</row>
    <row r="345" spans="1:43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</row>
    <row r="346" spans="1:43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</row>
    <row r="347" spans="1:43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</row>
    <row r="348" spans="1:43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</row>
    <row r="349" spans="1:43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</row>
    <row r="350" spans="1:43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</row>
    <row r="351" spans="1:43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</row>
    <row r="352" spans="1:43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</row>
    <row r="353" spans="1:43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</row>
    <row r="354" spans="1:43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</row>
    <row r="355" spans="1:43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</row>
    <row r="356" spans="1:43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</row>
    <row r="357" spans="1:43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</row>
    <row r="358" spans="1:43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</row>
    <row r="359" spans="1:43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</row>
    <row r="360" spans="1:43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</row>
    <row r="361" spans="1:43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</row>
    <row r="362" spans="1:43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</row>
    <row r="363" spans="1:43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</row>
    <row r="364" spans="1:43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</row>
    <row r="365" spans="1:43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</row>
    <row r="366" spans="1:43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</row>
    <row r="367" spans="1:43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</row>
    <row r="368" spans="1:43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</row>
    <row r="369" spans="1:43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</row>
    <row r="370" spans="1:43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</row>
    <row r="371" spans="1:43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</row>
    <row r="372" spans="1:43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</row>
    <row r="373" spans="1:43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</row>
    <row r="374" spans="1:43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</row>
    <row r="375" spans="1:43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</row>
    <row r="376" spans="1:43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</row>
  </sheetData>
  <sheetProtection password="EA98" sheet="1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65"/>
  <dimension ref="A1:AD62"/>
  <sheetViews>
    <sheetView showGridLines="0" workbookViewId="0">
      <selection activeCell="G8" sqref="G8"/>
    </sheetView>
  </sheetViews>
  <sheetFormatPr defaultColWidth="9.5703125" defaultRowHeight="11.25"/>
  <cols>
    <col min="1" max="1" width="56.28515625" style="7" customWidth="1"/>
    <col min="2" max="2" width="9.5703125" style="126" customWidth="1"/>
    <col min="3" max="3" width="17.28515625" style="7" customWidth="1"/>
    <col min="4" max="4" width="2.28515625" style="7" customWidth="1"/>
    <col min="5" max="5" width="56.28515625" style="7" customWidth="1"/>
    <col min="6" max="6" width="9.5703125" style="7" customWidth="1"/>
    <col min="7" max="7" width="17.28515625" style="7" customWidth="1"/>
    <col min="8" max="8" width="34" style="7" customWidth="1"/>
    <col min="9" max="10" width="10" style="7" customWidth="1"/>
    <col min="11" max="20" width="10" style="7" hidden="1" customWidth="1"/>
    <col min="21" max="21" width="1.85546875" style="7" hidden="1" customWidth="1"/>
    <col min="22" max="25" width="10" style="7" hidden="1" customWidth="1"/>
    <col min="26" max="16384" width="9.5703125" style="7"/>
  </cols>
  <sheetData>
    <row r="1" spans="1:30" ht="87" customHeight="1">
      <c r="A1" s="1" t="str">
        <f>[1]t1!$A$1</f>
        <v>COMPARTO SERVIZIO SANITARIO NAZIONALE - anno 2018</v>
      </c>
      <c r="B1" s="1"/>
      <c r="C1" s="1"/>
      <c r="D1" s="1"/>
      <c r="E1" s="1"/>
      <c r="F1" s="2"/>
      <c r="G1" s="3"/>
      <c r="H1" s="124" t="s">
        <v>157</v>
      </c>
      <c r="I1" s="5"/>
      <c r="J1" s="5"/>
      <c r="K1" s="5"/>
      <c r="L1" s="6" t="s">
        <v>1</v>
      </c>
      <c r="M1" s="6" t="s">
        <v>2</v>
      </c>
      <c r="N1" s="6" t="s">
        <v>3</v>
      </c>
      <c r="O1" s="6" t="s">
        <v>4</v>
      </c>
      <c r="P1" s="6"/>
      <c r="Q1" s="6"/>
      <c r="AB1" s="8" t="str">
        <f>IF(C59=G59,"OK",IF(C59&lt;G59,"ERRORE GRAVE","Sono presenti importi ancora da pagare riferiti alla competenza "&amp;[1]t1!L1))</f>
        <v>Sono presenti importi ancora da pagare riferiti alla competenza 2018</v>
      </c>
      <c r="AD1" s="8"/>
    </row>
    <row r="2" spans="1:30" ht="42" customHeight="1" thickBot="1">
      <c r="B2" s="7"/>
      <c r="E2" s="10"/>
      <c r="F2" s="10"/>
      <c r="G2" s="10"/>
      <c r="H2" s="5"/>
      <c r="I2" s="5"/>
      <c r="J2" s="5"/>
      <c r="K2" s="5"/>
      <c r="L2" s="5"/>
      <c r="M2" s="5"/>
      <c r="N2" s="5"/>
      <c r="O2" s="5"/>
    </row>
    <row r="3" spans="1:30" ht="25.5" customHeight="1" thickBot="1">
      <c r="A3" s="11" t="s">
        <v>5</v>
      </c>
      <c r="B3" s="12"/>
      <c r="C3" s="13"/>
      <c r="D3" s="14"/>
      <c r="E3" s="11" t="s">
        <v>6</v>
      </c>
      <c r="F3" s="15"/>
      <c r="G3" s="16"/>
      <c r="H3" s="17" t="s">
        <v>7</v>
      </c>
      <c r="I3" s="143"/>
      <c r="J3" s="143"/>
      <c r="K3" s="143"/>
      <c r="L3" s="143"/>
      <c r="M3" s="5"/>
      <c r="N3" s="5"/>
      <c r="O3" s="5"/>
      <c r="P3" s="28"/>
      <c r="Q3" s="28"/>
      <c r="R3" s="28"/>
      <c r="S3" s="28"/>
    </row>
    <row r="4" spans="1:30" ht="15" customHeight="1">
      <c r="A4" s="20" t="s">
        <v>8</v>
      </c>
      <c r="B4" s="144" t="s">
        <v>9</v>
      </c>
      <c r="C4" s="22" t="s">
        <v>10</v>
      </c>
      <c r="D4" s="23"/>
      <c r="E4" s="20" t="s">
        <v>8</v>
      </c>
      <c r="F4" s="145" t="s">
        <v>9</v>
      </c>
      <c r="G4" s="25" t="s">
        <v>10</v>
      </c>
      <c r="H4" s="26" t="str">
        <f>IF(AND(C59=0,ISBLANK('SICI(3)'!E17),ISBLANK('SICI(3)'!E19),ISBLANK('SICI(3)'!E21)),"OK",IF(AND(C59&gt;0,ISBLANK('SICI(3)'!E17),ISBLANK('SICI(3)'!E19),ISBLANK('SICI(3)'!E21)),"Attenzione: inserire le voci di costituzione del fondo unicamente in presenza di certificazione dello stesso !!!","OK"))</f>
        <v>OK</v>
      </c>
      <c r="I4" s="143"/>
      <c r="J4" s="143"/>
      <c r="K4" s="143"/>
      <c r="L4" s="27" t="str">
        <f>IF(H18="Ok","OK","NO")</f>
        <v>OK</v>
      </c>
      <c r="M4" s="27" t="str">
        <f>IF(H11="Ok","OK","NO")</f>
        <v>OK</v>
      </c>
      <c r="N4" s="27" t="str">
        <f>IF(H4="Ok","OK","NO")</f>
        <v>OK</v>
      </c>
      <c r="O4" s="27" t="str">
        <f>IF(AB1="OK","OK",IF(AB1="ERRORE GRAVE","NO","NI"))</f>
        <v>NI</v>
      </c>
      <c r="P4" s="28"/>
      <c r="Q4" s="28"/>
      <c r="R4" s="28"/>
      <c r="S4" s="28"/>
    </row>
    <row r="5" spans="1:30" ht="15" customHeight="1">
      <c r="A5" s="29" t="s">
        <v>158</v>
      </c>
      <c r="B5" s="32"/>
      <c r="C5" s="33"/>
      <c r="D5" s="23"/>
      <c r="E5" s="29" t="str">
        <f>A5</f>
        <v>Fondo condizioni di lavoro e incarichi</v>
      </c>
      <c r="F5" s="32"/>
      <c r="G5" s="33"/>
      <c r="H5" s="34"/>
      <c r="I5" s="143"/>
      <c r="J5" s="143"/>
      <c r="Q5" s="35" t="s">
        <v>13</v>
      </c>
      <c r="R5" s="36"/>
      <c r="S5" s="37"/>
      <c r="T5" s="37"/>
      <c r="U5" s="125"/>
      <c r="V5" s="35" t="s">
        <v>14</v>
      </c>
      <c r="W5" s="36"/>
      <c r="X5" s="37"/>
      <c r="Y5" s="37"/>
    </row>
    <row r="6" spans="1:30" ht="15" customHeight="1">
      <c r="A6" s="38" t="s">
        <v>15</v>
      </c>
      <c r="B6" s="39"/>
      <c r="C6" s="40"/>
      <c r="D6" s="23"/>
      <c r="E6" s="41" t="s">
        <v>16</v>
      </c>
      <c r="F6" s="39"/>
      <c r="G6" s="40"/>
      <c r="H6" s="34"/>
      <c r="I6" s="143"/>
      <c r="J6" s="143"/>
      <c r="Q6" s="42" t="s">
        <v>17</v>
      </c>
      <c r="R6" s="42" t="s">
        <v>18</v>
      </c>
      <c r="S6" s="42" t="s">
        <v>19</v>
      </c>
      <c r="T6" s="42" t="s">
        <v>20</v>
      </c>
      <c r="U6" s="125"/>
      <c r="V6" s="42" t="s">
        <v>17</v>
      </c>
      <c r="W6" s="42" t="s">
        <v>18</v>
      </c>
      <c r="X6" s="42" t="s">
        <v>19</v>
      </c>
      <c r="Y6" s="42" t="s">
        <v>20</v>
      </c>
    </row>
    <row r="7" spans="1:30" ht="15" customHeight="1">
      <c r="A7" s="43" t="s">
        <v>159</v>
      </c>
      <c r="B7" s="145" t="s">
        <v>160</v>
      </c>
      <c r="C7" s="44">
        <v>9592109</v>
      </c>
      <c r="D7" s="23"/>
      <c r="E7" s="43" t="s">
        <v>161</v>
      </c>
      <c r="F7" s="145" t="s">
        <v>162</v>
      </c>
      <c r="G7" s="44">
        <v>154064</v>
      </c>
      <c r="H7" s="34"/>
      <c r="I7" s="143"/>
      <c r="J7" s="143"/>
      <c r="Q7" s="45">
        <v>54</v>
      </c>
      <c r="R7" s="45">
        <v>7</v>
      </c>
      <c r="S7" s="46" t="str">
        <f t="shared" ref="S7:S12" si="0">B7</f>
        <v>F01X</v>
      </c>
      <c r="T7" s="47">
        <f t="shared" ref="T7:T12" si="1">ROUND(C7,0)</f>
        <v>9592109</v>
      </c>
      <c r="U7" s="73"/>
      <c r="V7" s="45">
        <v>54</v>
      </c>
      <c r="W7" s="45">
        <v>61</v>
      </c>
      <c r="X7" s="46" t="str">
        <f>F7</f>
        <v>U00Z</v>
      </c>
      <c r="Y7" s="47">
        <f>ROUND(G7,0)</f>
        <v>154064</v>
      </c>
    </row>
    <row r="8" spans="1:30" ht="15" customHeight="1">
      <c r="A8" s="43" t="s">
        <v>163</v>
      </c>
      <c r="B8" s="145" t="s">
        <v>164</v>
      </c>
      <c r="C8" s="44"/>
      <c r="D8" s="23"/>
      <c r="E8" s="43" t="s">
        <v>165</v>
      </c>
      <c r="F8" s="145" t="s">
        <v>166</v>
      </c>
      <c r="G8" s="44">
        <f>2392978-4545</f>
        <v>2388433</v>
      </c>
      <c r="H8" s="34"/>
      <c r="I8" s="19"/>
      <c r="J8" s="19"/>
      <c r="Q8" s="45">
        <v>54</v>
      </c>
      <c r="R8" s="45">
        <v>7</v>
      </c>
      <c r="S8" s="46" t="str">
        <f t="shared" si="0"/>
        <v>F01Y</v>
      </c>
      <c r="T8" s="47">
        <f t="shared" si="1"/>
        <v>0</v>
      </c>
      <c r="U8" s="73"/>
      <c r="V8" s="45">
        <v>54</v>
      </c>
      <c r="W8" s="45">
        <v>61</v>
      </c>
      <c r="X8" s="46" t="str">
        <f t="shared" ref="X8:X14" si="2">F8</f>
        <v>U01C</v>
      </c>
      <c r="Y8" s="47">
        <f t="shared" ref="Y8:Y14" si="3">ROUND(G8,0)</f>
        <v>2388433</v>
      </c>
    </row>
    <row r="9" spans="1:30" ht="15" customHeight="1" thickBot="1">
      <c r="A9" s="43" t="s">
        <v>167</v>
      </c>
      <c r="B9" s="145" t="s">
        <v>168</v>
      </c>
      <c r="C9" s="44"/>
      <c r="D9" s="23"/>
      <c r="E9" s="43" t="s">
        <v>169</v>
      </c>
      <c r="F9" s="145" t="s">
        <v>170</v>
      </c>
      <c r="G9" s="44">
        <v>1521078</v>
      </c>
      <c r="H9" s="50"/>
      <c r="I9" s="19"/>
      <c r="J9" s="19"/>
      <c r="Q9" s="45">
        <v>54</v>
      </c>
      <c r="R9" s="45">
        <v>7</v>
      </c>
      <c r="S9" s="46" t="str">
        <f t="shared" si="0"/>
        <v>F02K</v>
      </c>
      <c r="T9" s="47">
        <f t="shared" si="1"/>
        <v>0</v>
      </c>
      <c r="U9" s="73"/>
      <c r="V9" s="45">
        <v>54</v>
      </c>
      <c r="W9" s="45">
        <v>61</v>
      </c>
      <c r="X9" s="46" t="str">
        <f t="shared" si="2"/>
        <v>U01D</v>
      </c>
      <c r="Y9" s="47">
        <f t="shared" si="3"/>
        <v>1521078</v>
      </c>
    </row>
    <row r="10" spans="1:30" ht="15" customHeight="1" thickBot="1">
      <c r="A10" s="43" t="s">
        <v>171</v>
      </c>
      <c r="B10" s="145" t="s">
        <v>172</v>
      </c>
      <c r="C10" s="44"/>
      <c r="D10" s="23"/>
      <c r="E10" s="43" t="s">
        <v>173</v>
      </c>
      <c r="F10" s="145" t="s">
        <v>174</v>
      </c>
      <c r="G10" s="44">
        <v>822793.95000001043</v>
      </c>
      <c r="H10" s="51" t="s">
        <v>37</v>
      </c>
      <c r="I10" s="143"/>
      <c r="J10" s="143"/>
      <c r="Q10" s="45">
        <v>54</v>
      </c>
      <c r="R10" s="45">
        <v>7</v>
      </c>
      <c r="S10" s="46" t="str">
        <f t="shared" si="0"/>
        <v>F02L</v>
      </c>
      <c r="T10" s="47">
        <f t="shared" si="1"/>
        <v>0</v>
      </c>
      <c r="U10" s="73"/>
      <c r="V10" s="45">
        <v>54</v>
      </c>
      <c r="W10" s="45">
        <v>61</v>
      </c>
      <c r="X10" s="46" t="str">
        <f t="shared" si="2"/>
        <v>U01E</v>
      </c>
      <c r="Y10" s="47">
        <f t="shared" si="3"/>
        <v>822794</v>
      </c>
    </row>
    <row r="11" spans="1:30" ht="15" customHeight="1">
      <c r="A11" s="43" t="s">
        <v>175</v>
      </c>
      <c r="B11" s="145" t="s">
        <v>176</v>
      </c>
      <c r="C11" s="44"/>
      <c r="D11" s="23"/>
      <c r="E11" s="43" t="s">
        <v>177</v>
      </c>
      <c r="F11" s="145" t="s">
        <v>178</v>
      </c>
      <c r="G11" s="44">
        <v>4344932</v>
      </c>
      <c r="H11" s="26" t="str">
        <f>IF(OR(AND(C59=0,G59=0),C59&lt;&gt;G59),"OK","Attenzione: le risorse del fondo coincidono esattamente con i relativi impeghi, è necessario giustificare")</f>
        <v>OK</v>
      </c>
      <c r="I11" s="143"/>
      <c r="J11" s="143"/>
      <c r="Q11" s="45">
        <v>54</v>
      </c>
      <c r="R11" s="45">
        <v>7</v>
      </c>
      <c r="S11" s="46" t="str">
        <f t="shared" si="0"/>
        <v>F02M</v>
      </c>
      <c r="T11" s="47">
        <f t="shared" si="1"/>
        <v>0</v>
      </c>
      <c r="U11" s="73"/>
      <c r="V11" s="45">
        <v>54</v>
      </c>
      <c r="W11" s="45">
        <v>61</v>
      </c>
      <c r="X11" s="46" t="str">
        <f t="shared" si="2"/>
        <v>U01F</v>
      </c>
      <c r="Y11" s="47">
        <f t="shared" si="3"/>
        <v>4344932</v>
      </c>
    </row>
    <row r="12" spans="1:30" ht="15" customHeight="1">
      <c r="A12" s="43" t="s">
        <v>179</v>
      </c>
      <c r="B12" s="145" t="s">
        <v>180</v>
      </c>
      <c r="C12" s="53">
        <f>'t15(3)_Dett'!B11</f>
        <v>0</v>
      </c>
      <c r="D12" s="23"/>
      <c r="E12" s="43" t="s">
        <v>181</v>
      </c>
      <c r="F12" s="145" t="s">
        <v>182</v>
      </c>
      <c r="G12" s="44">
        <v>195167</v>
      </c>
      <c r="H12" s="34"/>
      <c r="I12" s="143"/>
      <c r="J12" s="143"/>
      <c r="Q12" s="45">
        <v>54</v>
      </c>
      <c r="R12" s="45">
        <v>7</v>
      </c>
      <c r="S12" s="46" t="str">
        <f t="shared" si="0"/>
        <v>F998</v>
      </c>
      <c r="T12" s="47">
        <f t="shared" si="1"/>
        <v>0</v>
      </c>
      <c r="U12" s="73"/>
      <c r="V12" s="45">
        <v>54</v>
      </c>
      <c r="W12" s="45">
        <v>61</v>
      </c>
      <c r="X12" s="46" t="str">
        <f t="shared" si="2"/>
        <v>U01G</v>
      </c>
      <c r="Y12" s="47">
        <f t="shared" si="3"/>
        <v>195167</v>
      </c>
    </row>
    <row r="13" spans="1:30" ht="15" customHeight="1" thickBot="1">
      <c r="A13" s="59" t="s">
        <v>53</v>
      </c>
      <c r="B13" s="146"/>
      <c r="C13" s="56">
        <f>SUM(C7:C12)</f>
        <v>9592109</v>
      </c>
      <c r="D13" s="23"/>
      <c r="E13" s="43" t="s">
        <v>183</v>
      </c>
      <c r="F13" s="145" t="s">
        <v>184</v>
      </c>
      <c r="G13" s="44"/>
      <c r="H13" s="34"/>
      <c r="I13" s="143"/>
      <c r="J13" s="143"/>
      <c r="Q13" s="45"/>
      <c r="R13" s="45"/>
      <c r="S13" s="46"/>
      <c r="T13" s="47"/>
      <c r="U13" s="73"/>
      <c r="V13" s="45">
        <v>54</v>
      </c>
      <c r="W13" s="45">
        <v>61</v>
      </c>
      <c r="X13" s="46" t="str">
        <f t="shared" si="2"/>
        <v>U01H</v>
      </c>
      <c r="Y13" s="47">
        <f t="shared" si="3"/>
        <v>0</v>
      </c>
    </row>
    <row r="14" spans="1:30" ht="15" customHeight="1">
      <c r="A14" s="147" t="s">
        <v>101</v>
      </c>
      <c r="B14" s="87"/>
      <c r="C14" s="88"/>
      <c r="D14" s="23"/>
      <c r="E14" s="43" t="s">
        <v>185</v>
      </c>
      <c r="F14" s="145" t="s">
        <v>186</v>
      </c>
      <c r="G14" s="53">
        <f>'t15(3)_Dett'!E11</f>
        <v>0</v>
      </c>
      <c r="H14" s="34"/>
      <c r="I14" s="143"/>
      <c r="J14" s="143"/>
      <c r="Q14" s="45"/>
      <c r="R14" s="45"/>
      <c r="S14" s="46"/>
      <c r="T14" s="47"/>
      <c r="U14" s="73"/>
      <c r="V14" s="45">
        <v>54</v>
      </c>
      <c r="W14" s="45">
        <v>61</v>
      </c>
      <c r="X14" s="46" t="str">
        <f t="shared" si="2"/>
        <v>U998</v>
      </c>
      <c r="Y14" s="47">
        <f t="shared" si="3"/>
        <v>0</v>
      </c>
    </row>
    <row r="15" spans="1:30" ht="15" customHeight="1" thickBot="1">
      <c r="A15" s="43" t="s">
        <v>187</v>
      </c>
      <c r="B15" s="145" t="s">
        <v>188</v>
      </c>
      <c r="C15" s="44"/>
      <c r="D15" s="23"/>
      <c r="E15" s="54" t="s">
        <v>52</v>
      </c>
      <c r="F15" s="130"/>
      <c r="G15" s="56">
        <f>SUM(G7:G14)</f>
        <v>9426467.9500000104</v>
      </c>
      <c r="H15" s="34"/>
      <c r="I15" s="19"/>
      <c r="J15" s="19"/>
      <c r="Q15" s="45">
        <v>54</v>
      </c>
      <c r="R15" s="45">
        <v>9</v>
      </c>
      <c r="S15" s="46" t="str">
        <f>B15</f>
        <v>F02N</v>
      </c>
      <c r="T15" s="47">
        <f>ROUND(C15,0)</f>
        <v>0</v>
      </c>
      <c r="U15" s="73"/>
      <c r="V15" s="73"/>
      <c r="W15" s="73"/>
      <c r="X15" s="73"/>
    </row>
    <row r="16" spans="1:30" ht="15" customHeight="1" thickBot="1">
      <c r="A16" s="148" t="s">
        <v>189</v>
      </c>
      <c r="B16" s="145" t="s">
        <v>190</v>
      </c>
      <c r="C16" s="53">
        <f>'t15(3)_Dett'!B17</f>
        <v>0</v>
      </c>
      <c r="D16" s="23"/>
      <c r="E16" s="149" t="str">
        <f>A26</f>
        <v>Totale Fondo condizioni di lavoro e incarichi</v>
      </c>
      <c r="F16" s="132"/>
      <c r="G16" s="71">
        <f>G15</f>
        <v>9426467.9500000104</v>
      </c>
      <c r="H16" s="50"/>
      <c r="I16" s="19"/>
      <c r="J16" s="19"/>
      <c r="Q16" s="45">
        <v>54</v>
      </c>
      <c r="R16" s="45">
        <v>9</v>
      </c>
      <c r="S16" s="46" t="str">
        <f>B16</f>
        <v>F995</v>
      </c>
      <c r="T16" s="47">
        <f>ROUND(C16,0)</f>
        <v>0</v>
      </c>
      <c r="U16" s="73"/>
      <c r="V16" s="45"/>
      <c r="W16" s="45"/>
      <c r="X16" s="46"/>
      <c r="Y16" s="47"/>
    </row>
    <row r="17" spans="1:25" ht="15" customHeight="1" thickBot="1">
      <c r="A17" s="59" t="s">
        <v>116</v>
      </c>
      <c r="B17" s="146"/>
      <c r="C17" s="56">
        <f>SUM(C15:C16)</f>
        <v>0</v>
      </c>
      <c r="D17" s="23"/>
      <c r="E17" s="150" t="str">
        <f>A27</f>
        <v>Fondo premialità e fasce</v>
      </c>
      <c r="F17" s="87"/>
      <c r="G17" s="88"/>
      <c r="H17" s="51" t="s">
        <v>59</v>
      </c>
      <c r="I17" s="19"/>
      <c r="J17" s="19"/>
      <c r="Q17" s="45"/>
      <c r="R17" s="45"/>
      <c r="S17" s="46"/>
      <c r="T17" s="47"/>
      <c r="U17" s="73"/>
      <c r="V17" s="151"/>
      <c r="W17" s="45"/>
      <c r="X17" s="46"/>
      <c r="Y17" s="47"/>
    </row>
    <row r="18" spans="1:25" ht="15" customHeight="1">
      <c r="A18" s="38" t="s">
        <v>55</v>
      </c>
      <c r="B18" s="39"/>
      <c r="C18" s="40"/>
      <c r="D18" s="23"/>
      <c r="E18" s="41" t="s">
        <v>16</v>
      </c>
      <c r="F18" s="39"/>
      <c r="G18" s="40"/>
      <c r="H18" s="26" t="str">
        <f>IF(C59=0,"OK",IF(AND(C12/C59&lt;0.1,C16/C59&lt;0.1,C35/C59&lt;0.1,C47/C59&lt;0.1),"OK","Attenzione: la voce altre risorse fisse e/o la voce altre risorse variabili risulta maggiore del 10% del fondo, è necessario giustificare"))</f>
        <v>OK</v>
      </c>
      <c r="I18" s="19"/>
      <c r="J18" s="19"/>
      <c r="Q18" s="45"/>
      <c r="R18" s="45"/>
      <c r="S18" s="46"/>
      <c r="T18" s="47"/>
      <c r="U18" s="73"/>
      <c r="V18" s="73"/>
      <c r="W18" s="73"/>
      <c r="X18" s="73"/>
    </row>
    <row r="19" spans="1:25" ht="15" customHeight="1">
      <c r="A19" s="43" t="s">
        <v>57</v>
      </c>
      <c r="B19" s="145" t="s">
        <v>58</v>
      </c>
      <c r="C19" s="44">
        <v>160601</v>
      </c>
      <c r="D19" s="23"/>
      <c r="E19" s="43" t="s">
        <v>191</v>
      </c>
      <c r="F19" s="145" t="s">
        <v>192</v>
      </c>
      <c r="G19" s="44">
        <v>7869580</v>
      </c>
      <c r="H19" s="152"/>
      <c r="I19" s="19"/>
      <c r="J19" s="19"/>
      <c r="Q19" s="45">
        <v>54</v>
      </c>
      <c r="R19" s="45">
        <v>81</v>
      </c>
      <c r="S19" s="46" t="str">
        <f t="shared" ref="S19:S24" si="4">B19</f>
        <v>F27I</v>
      </c>
      <c r="T19" s="47">
        <f t="shared" ref="T19:T24" si="5">ROUND(C19,0)</f>
        <v>160601</v>
      </c>
      <c r="U19" s="73"/>
      <c r="V19" s="45">
        <v>55</v>
      </c>
      <c r="W19" s="73">
        <v>61</v>
      </c>
      <c r="X19" s="46" t="str">
        <f>F19</f>
        <v>U01J</v>
      </c>
      <c r="Y19" s="47">
        <f>ROUND(G19,0)</f>
        <v>7869580</v>
      </c>
    </row>
    <row r="20" spans="1:25" ht="15" customHeight="1">
      <c r="A20" s="43" t="s">
        <v>60</v>
      </c>
      <c r="B20" s="145" t="s">
        <v>61</v>
      </c>
      <c r="C20" s="44"/>
      <c r="D20" s="23"/>
      <c r="E20" s="43" t="s">
        <v>193</v>
      </c>
      <c r="F20" s="145" t="s">
        <v>194</v>
      </c>
      <c r="G20" s="44"/>
      <c r="H20" s="152"/>
      <c r="I20" s="19"/>
      <c r="J20" s="19"/>
      <c r="Q20" s="45">
        <v>54</v>
      </c>
      <c r="R20" s="45">
        <v>81</v>
      </c>
      <c r="S20" s="46" t="str">
        <f t="shared" si="4"/>
        <v>F00P</v>
      </c>
      <c r="T20" s="47">
        <f t="shared" si="5"/>
        <v>0</v>
      </c>
      <c r="U20" s="73"/>
      <c r="V20" s="45">
        <v>55</v>
      </c>
      <c r="W20" s="73">
        <v>61</v>
      </c>
      <c r="X20" s="46" t="str">
        <f t="shared" ref="X20:X29" si="6">F20</f>
        <v>U01K</v>
      </c>
      <c r="Y20" s="47">
        <f t="shared" ref="Y20:Y29" si="7">ROUND(G20,0)</f>
        <v>0</v>
      </c>
    </row>
    <row r="21" spans="1:25" ht="15" customHeight="1">
      <c r="A21" s="43" t="s">
        <v>195</v>
      </c>
      <c r="B21" s="145" t="s">
        <v>196</v>
      </c>
      <c r="C21" s="44"/>
      <c r="D21" s="23"/>
      <c r="E21" s="43" t="s">
        <v>197</v>
      </c>
      <c r="F21" s="145" t="s">
        <v>198</v>
      </c>
      <c r="G21" s="44"/>
      <c r="H21" s="152"/>
      <c r="I21" s="19"/>
      <c r="J21" s="19"/>
      <c r="Q21" s="45">
        <v>54</v>
      </c>
      <c r="R21" s="45">
        <v>81</v>
      </c>
      <c r="S21" s="46" t="str">
        <f t="shared" si="4"/>
        <v>F02O</v>
      </c>
      <c r="T21" s="47">
        <f t="shared" si="5"/>
        <v>0</v>
      </c>
      <c r="U21" s="73"/>
      <c r="V21" s="45">
        <v>55</v>
      </c>
      <c r="W21" s="73">
        <v>61</v>
      </c>
      <c r="X21" s="46" t="str">
        <f t="shared" si="6"/>
        <v>U01L</v>
      </c>
      <c r="Y21" s="47">
        <f t="shared" si="7"/>
        <v>0</v>
      </c>
    </row>
    <row r="22" spans="1:25" ht="15" customHeight="1">
      <c r="A22" s="43" t="s">
        <v>199</v>
      </c>
      <c r="B22" s="145" t="s">
        <v>200</v>
      </c>
      <c r="C22" s="44"/>
      <c r="D22" s="23"/>
      <c r="E22" s="43" t="s">
        <v>201</v>
      </c>
      <c r="F22" s="145" t="s">
        <v>202</v>
      </c>
      <c r="G22" s="44"/>
      <c r="H22" s="152"/>
      <c r="I22" s="19"/>
      <c r="J22" s="19"/>
      <c r="Q22" s="45">
        <v>54</v>
      </c>
      <c r="R22" s="45">
        <v>81</v>
      </c>
      <c r="S22" s="46" t="str">
        <f t="shared" si="4"/>
        <v>F02Q</v>
      </c>
      <c r="T22" s="47">
        <f t="shared" si="5"/>
        <v>0</v>
      </c>
      <c r="U22" s="73"/>
      <c r="V22" s="45">
        <v>55</v>
      </c>
      <c r="W22" s="73">
        <v>61</v>
      </c>
      <c r="X22" s="46" t="str">
        <f t="shared" si="6"/>
        <v>U01M</v>
      </c>
      <c r="Y22" s="47">
        <f t="shared" si="7"/>
        <v>0</v>
      </c>
    </row>
    <row r="23" spans="1:25" ht="15" customHeight="1" thickBot="1">
      <c r="A23" s="43" t="s">
        <v>64</v>
      </c>
      <c r="B23" s="145" t="s">
        <v>65</v>
      </c>
      <c r="C23" s="44"/>
      <c r="D23" s="23"/>
      <c r="E23" s="43" t="s">
        <v>203</v>
      </c>
      <c r="F23" s="145" t="s">
        <v>204</v>
      </c>
      <c r="G23" s="44"/>
      <c r="H23" s="153"/>
      <c r="I23" s="19"/>
      <c r="J23" s="19"/>
      <c r="Q23" s="45">
        <v>54</v>
      </c>
      <c r="R23" s="45">
        <v>81</v>
      </c>
      <c r="S23" s="46" t="str">
        <f t="shared" si="4"/>
        <v>F01S</v>
      </c>
      <c r="T23" s="47">
        <f t="shared" si="5"/>
        <v>0</v>
      </c>
      <c r="U23" s="73"/>
      <c r="V23" s="45">
        <v>55</v>
      </c>
      <c r="W23" s="73">
        <v>61</v>
      </c>
      <c r="X23" s="46" t="str">
        <f t="shared" si="6"/>
        <v>U01N</v>
      </c>
      <c r="Y23" s="47">
        <f t="shared" si="7"/>
        <v>0</v>
      </c>
    </row>
    <row r="24" spans="1:25" ht="15" customHeight="1">
      <c r="A24" s="43" t="s">
        <v>68</v>
      </c>
      <c r="B24" s="145" t="s">
        <v>69</v>
      </c>
      <c r="C24" s="53">
        <f>'t15(3)_Dett'!B42</f>
        <v>0</v>
      </c>
      <c r="D24" s="23"/>
      <c r="E24" s="43" t="s">
        <v>205</v>
      </c>
      <c r="F24" s="144" t="s">
        <v>206</v>
      </c>
      <c r="G24" s="44"/>
      <c r="H24" s="19"/>
      <c r="I24" s="19"/>
      <c r="J24" s="19"/>
      <c r="Q24" s="45">
        <v>54</v>
      </c>
      <c r="R24" s="45">
        <v>81</v>
      </c>
      <c r="S24" s="46" t="str">
        <f t="shared" si="4"/>
        <v>F01P</v>
      </c>
      <c r="T24" s="47">
        <f t="shared" si="5"/>
        <v>0</v>
      </c>
      <c r="U24" s="73"/>
      <c r="V24" s="45">
        <v>55</v>
      </c>
      <c r="W24" s="73">
        <v>61</v>
      </c>
      <c r="X24" s="46" t="str">
        <f t="shared" si="6"/>
        <v>U22I</v>
      </c>
      <c r="Y24" s="47">
        <f t="shared" si="7"/>
        <v>0</v>
      </c>
    </row>
    <row r="25" spans="1:25" ht="15" customHeight="1" thickBot="1">
      <c r="A25" s="59" t="s">
        <v>70</v>
      </c>
      <c r="B25" s="146"/>
      <c r="C25" s="56">
        <f>SUM(C19:C24)</f>
        <v>160601</v>
      </c>
      <c r="D25" s="23"/>
      <c r="E25" s="43" t="s">
        <v>207</v>
      </c>
      <c r="F25" s="144" t="s">
        <v>208</v>
      </c>
      <c r="G25" s="44"/>
      <c r="H25" s="19"/>
      <c r="I25" s="19"/>
      <c r="J25" s="19"/>
      <c r="Q25" s="45"/>
      <c r="R25" s="45"/>
      <c r="S25" s="46"/>
      <c r="T25" s="47"/>
      <c r="U25" s="73"/>
      <c r="V25" s="45">
        <v>55</v>
      </c>
      <c r="W25" s="73">
        <v>61</v>
      </c>
      <c r="X25" s="46" t="str">
        <f t="shared" si="6"/>
        <v>U23I</v>
      </c>
      <c r="Y25" s="47">
        <f t="shared" si="7"/>
        <v>0</v>
      </c>
    </row>
    <row r="26" spans="1:25" ht="15" customHeight="1" thickBot="1">
      <c r="A26" s="154" t="s">
        <v>209</v>
      </c>
      <c r="B26" s="132"/>
      <c r="C26" s="99">
        <f>C13+C17-C25</f>
        <v>9431508</v>
      </c>
      <c r="D26" s="23"/>
      <c r="E26" s="43" t="s">
        <v>210</v>
      </c>
      <c r="F26" s="144" t="s">
        <v>211</v>
      </c>
      <c r="G26" s="44"/>
      <c r="H26" s="19"/>
      <c r="I26" s="19"/>
      <c r="J26" s="19"/>
      <c r="Q26" s="45"/>
      <c r="R26" s="45"/>
      <c r="S26" s="46"/>
      <c r="T26" s="47"/>
      <c r="U26" s="73"/>
      <c r="V26" s="45">
        <v>55</v>
      </c>
      <c r="W26" s="73">
        <v>61</v>
      </c>
      <c r="X26" s="46" t="str">
        <f t="shared" si="6"/>
        <v>U00N</v>
      </c>
      <c r="Y26" s="47">
        <f t="shared" si="7"/>
        <v>0</v>
      </c>
    </row>
    <row r="27" spans="1:25" ht="15" customHeight="1">
      <c r="A27" s="150" t="s">
        <v>212</v>
      </c>
      <c r="B27" s="87"/>
      <c r="C27" s="88"/>
      <c r="D27" s="23"/>
      <c r="E27" s="43" t="s">
        <v>213</v>
      </c>
      <c r="F27" s="145" t="s">
        <v>214</v>
      </c>
      <c r="G27" s="44"/>
      <c r="H27" s="19"/>
      <c r="I27" s="19"/>
      <c r="J27" s="19"/>
      <c r="Q27" s="45"/>
      <c r="R27" s="45"/>
      <c r="S27" s="46"/>
      <c r="T27" s="47"/>
      <c r="U27" s="73"/>
      <c r="V27" s="45">
        <v>55</v>
      </c>
      <c r="W27" s="73">
        <v>61</v>
      </c>
      <c r="X27" s="46" t="str">
        <f t="shared" si="6"/>
        <v>U01O</v>
      </c>
      <c r="Y27" s="47">
        <f t="shared" si="7"/>
        <v>0</v>
      </c>
    </row>
    <row r="28" spans="1:25" ht="15" customHeight="1">
      <c r="A28" s="38" t="s">
        <v>15</v>
      </c>
      <c r="B28" s="39"/>
      <c r="C28" s="40"/>
      <c r="D28" s="23"/>
      <c r="E28" s="43" t="s">
        <v>215</v>
      </c>
      <c r="F28" s="145" t="s">
        <v>216</v>
      </c>
      <c r="G28" s="44">
        <v>4518594</v>
      </c>
      <c r="H28" s="19"/>
      <c r="I28" s="19"/>
      <c r="J28" s="19"/>
      <c r="Q28" s="45"/>
      <c r="R28" s="45"/>
      <c r="S28" s="46"/>
      <c r="T28" s="47"/>
      <c r="U28" s="73"/>
      <c r="V28" s="45">
        <v>55</v>
      </c>
      <c r="W28" s="73">
        <v>61</v>
      </c>
      <c r="X28" s="46" t="str">
        <f t="shared" si="6"/>
        <v>U01P</v>
      </c>
      <c r="Y28" s="47">
        <f t="shared" si="7"/>
        <v>4518594</v>
      </c>
    </row>
    <row r="29" spans="1:25" ht="15" customHeight="1">
      <c r="A29" s="43" t="s">
        <v>217</v>
      </c>
      <c r="B29" s="144" t="s">
        <v>218</v>
      </c>
      <c r="C29" s="44">
        <v>12614765</v>
      </c>
      <c r="D29" s="23"/>
      <c r="E29" s="155" t="s">
        <v>185</v>
      </c>
      <c r="F29" s="156" t="s">
        <v>186</v>
      </c>
      <c r="G29" s="53">
        <f>'t15(3)_Dett'!E17</f>
        <v>2344000</v>
      </c>
      <c r="H29" s="19"/>
      <c r="I29" s="19"/>
      <c r="J29" s="19"/>
      <c r="Q29" s="45">
        <v>55</v>
      </c>
      <c r="R29" s="45">
        <v>7</v>
      </c>
      <c r="S29" s="46" t="str">
        <f>B29</f>
        <v>F02S</v>
      </c>
      <c r="T29" s="47">
        <f>ROUND(C29,0)</f>
        <v>12614765</v>
      </c>
      <c r="U29" s="73"/>
      <c r="V29" s="45">
        <v>55</v>
      </c>
      <c r="W29" s="73">
        <v>61</v>
      </c>
      <c r="X29" s="46" t="str">
        <f t="shared" si="6"/>
        <v>U998</v>
      </c>
      <c r="Y29" s="47">
        <f t="shared" si="7"/>
        <v>2344000</v>
      </c>
    </row>
    <row r="30" spans="1:25" ht="15" customHeight="1" thickBot="1">
      <c r="A30" s="43" t="s">
        <v>219</v>
      </c>
      <c r="B30" s="144" t="s">
        <v>220</v>
      </c>
      <c r="C30" s="44">
        <v>304000</v>
      </c>
      <c r="D30" s="23"/>
      <c r="E30" s="54" t="s">
        <v>52</v>
      </c>
      <c r="F30" s="130"/>
      <c r="G30" s="56">
        <f>SUM(G19:G29)</f>
        <v>14732174</v>
      </c>
      <c r="H30" s="19"/>
      <c r="I30" s="19"/>
      <c r="J30" s="19"/>
      <c r="Q30" s="45">
        <v>55</v>
      </c>
      <c r="R30" s="45">
        <v>7</v>
      </c>
      <c r="S30" s="46" t="str">
        <f t="shared" ref="S30:S35" si="8">B30</f>
        <v>F01Z</v>
      </c>
      <c r="T30" s="47">
        <f t="shared" ref="T30:T35" si="9">ROUND(C30,0)</f>
        <v>304000</v>
      </c>
      <c r="U30" s="73"/>
      <c r="V30" s="93" t="s">
        <v>89</v>
      </c>
      <c r="W30" s="73"/>
      <c r="X30" s="73"/>
    </row>
    <row r="31" spans="1:25" ht="15" customHeight="1" thickBot="1">
      <c r="A31" s="43" t="s">
        <v>221</v>
      </c>
      <c r="B31" s="144" t="s">
        <v>222</v>
      </c>
      <c r="C31" s="44"/>
      <c r="D31" s="23"/>
      <c r="E31" s="61" t="str">
        <f>A58</f>
        <v>Totale Fondo premialità e fasce</v>
      </c>
      <c r="F31" s="70"/>
      <c r="G31" s="71">
        <f>G30</f>
        <v>14732174</v>
      </c>
      <c r="H31" s="19"/>
      <c r="I31" s="19"/>
      <c r="J31" s="19"/>
      <c r="Q31" s="45">
        <v>55</v>
      </c>
      <c r="R31" s="45">
        <v>7</v>
      </c>
      <c r="S31" s="46" t="str">
        <f t="shared" si="8"/>
        <v>F02T</v>
      </c>
      <c r="T31" s="47">
        <f t="shared" si="9"/>
        <v>0</v>
      </c>
      <c r="U31" s="73"/>
      <c r="V31" s="73"/>
      <c r="W31" s="73"/>
      <c r="X31" s="73"/>
    </row>
    <row r="32" spans="1:25" ht="15" customHeight="1">
      <c r="A32" s="43" t="s">
        <v>223</v>
      </c>
      <c r="B32" s="144" t="s">
        <v>224</v>
      </c>
      <c r="C32" s="44"/>
      <c r="D32" s="23"/>
      <c r="E32" s="131"/>
      <c r="F32" s="132"/>
      <c r="G32" s="133"/>
      <c r="H32" s="19"/>
      <c r="I32" s="19"/>
      <c r="J32" s="19"/>
      <c r="Q32" s="45">
        <v>55</v>
      </c>
      <c r="R32" s="45">
        <v>7</v>
      </c>
      <c r="S32" s="46" t="str">
        <f t="shared" si="8"/>
        <v>F02R</v>
      </c>
      <c r="T32" s="47">
        <f t="shared" si="9"/>
        <v>0</v>
      </c>
      <c r="U32" s="73"/>
      <c r="V32" s="73"/>
      <c r="W32" s="73"/>
      <c r="X32" s="73"/>
    </row>
    <row r="33" spans="1:24" ht="15" customHeight="1">
      <c r="A33" s="43" t="s">
        <v>225</v>
      </c>
      <c r="B33" s="144" t="s">
        <v>226</v>
      </c>
      <c r="C33" s="44"/>
      <c r="D33" s="23"/>
      <c r="E33" s="131"/>
      <c r="F33" s="132"/>
      <c r="G33" s="133"/>
      <c r="H33" s="19"/>
      <c r="I33" s="19"/>
      <c r="J33" s="19"/>
      <c r="Q33" s="45">
        <v>55</v>
      </c>
      <c r="R33" s="45">
        <v>7</v>
      </c>
      <c r="S33" s="46" t="str">
        <f t="shared" si="8"/>
        <v>F03M</v>
      </c>
      <c r="T33" s="47">
        <f t="shared" si="9"/>
        <v>0</v>
      </c>
      <c r="U33" s="73"/>
      <c r="V33" s="73"/>
      <c r="W33" s="73"/>
      <c r="X33" s="73"/>
    </row>
    <row r="34" spans="1:24" s="5" customFormat="1" ht="15" customHeight="1">
      <c r="A34" s="43" t="s">
        <v>227</v>
      </c>
      <c r="B34" s="144" t="s">
        <v>228</v>
      </c>
      <c r="C34" s="44"/>
      <c r="D34" s="23"/>
      <c r="E34" s="131"/>
      <c r="F34" s="132"/>
      <c r="G34" s="133"/>
      <c r="H34" s="19"/>
      <c r="I34" s="19"/>
      <c r="J34" s="19"/>
      <c r="Q34" s="45">
        <v>55</v>
      </c>
      <c r="R34" s="45">
        <v>7</v>
      </c>
      <c r="S34" s="46" t="str">
        <f t="shared" si="8"/>
        <v>F02V</v>
      </c>
      <c r="T34" s="47">
        <f t="shared" si="9"/>
        <v>0</v>
      </c>
      <c r="U34" s="73"/>
      <c r="V34" s="73"/>
      <c r="W34" s="73"/>
      <c r="X34" s="73"/>
    </row>
    <row r="35" spans="1:24" s="5" customFormat="1" ht="15" customHeight="1">
      <c r="A35" s="43" t="s">
        <v>179</v>
      </c>
      <c r="B35" s="144" t="s">
        <v>180</v>
      </c>
      <c r="C35" s="53">
        <f>'t15(3)_Dett'!B23</f>
        <v>650000</v>
      </c>
      <c r="D35" s="23"/>
      <c r="E35" s="131"/>
      <c r="F35" s="132"/>
      <c r="G35" s="133"/>
      <c r="H35" s="19"/>
      <c r="I35" s="19"/>
      <c r="J35" s="19"/>
      <c r="Q35" s="45">
        <v>55</v>
      </c>
      <c r="R35" s="45">
        <v>7</v>
      </c>
      <c r="S35" s="46" t="str">
        <f t="shared" si="8"/>
        <v>F998</v>
      </c>
      <c r="T35" s="47">
        <f t="shared" si="9"/>
        <v>650000</v>
      </c>
      <c r="U35" s="73"/>
      <c r="V35" s="73"/>
      <c r="W35" s="73"/>
      <c r="X35" s="73"/>
    </row>
    <row r="36" spans="1:24" ht="15" customHeight="1" thickBot="1">
      <c r="A36" s="59" t="s">
        <v>53</v>
      </c>
      <c r="B36" s="146"/>
      <c r="C36" s="56">
        <f>SUM(C29:C35)</f>
        <v>13568765</v>
      </c>
      <c r="D36" s="23"/>
      <c r="E36" s="131"/>
      <c r="F36" s="132"/>
      <c r="G36" s="133"/>
      <c r="H36" s="19"/>
      <c r="I36" s="19"/>
      <c r="J36" s="19"/>
      <c r="Q36" s="45"/>
      <c r="R36" s="45"/>
      <c r="S36" s="46"/>
      <c r="T36" s="47"/>
      <c r="U36" s="73"/>
      <c r="V36" s="73"/>
      <c r="W36" s="73"/>
      <c r="X36" s="73"/>
    </row>
    <row r="37" spans="1:24" ht="15" customHeight="1">
      <c r="A37" s="147" t="s">
        <v>101</v>
      </c>
      <c r="B37" s="87"/>
      <c r="C37" s="88"/>
      <c r="D37" s="23"/>
      <c r="E37" s="131"/>
      <c r="F37" s="132"/>
      <c r="G37" s="133"/>
      <c r="H37" s="19"/>
      <c r="I37" s="19"/>
      <c r="J37" s="19"/>
      <c r="Q37" s="45"/>
      <c r="R37" s="45"/>
      <c r="S37" s="46"/>
      <c r="T37" s="47"/>
      <c r="U37" s="73"/>
      <c r="V37" s="73"/>
      <c r="W37" s="73"/>
      <c r="X37" s="73"/>
    </row>
    <row r="38" spans="1:24" ht="15" customHeight="1">
      <c r="A38" s="43" t="s">
        <v>229</v>
      </c>
      <c r="B38" s="144" t="s">
        <v>230</v>
      </c>
      <c r="C38" s="44">
        <v>2344000</v>
      </c>
      <c r="D38" s="23"/>
      <c r="E38" s="134"/>
      <c r="F38" s="132"/>
      <c r="G38" s="133"/>
      <c r="H38" s="19"/>
      <c r="I38" s="19"/>
      <c r="J38" s="19"/>
      <c r="Q38" s="45">
        <v>55</v>
      </c>
      <c r="R38" s="45">
        <v>9</v>
      </c>
      <c r="S38" s="46" t="str">
        <f>B38</f>
        <v>F02W</v>
      </c>
      <c r="T38" s="47">
        <f>ROUND(C38,0)</f>
        <v>2344000</v>
      </c>
      <c r="U38" s="73"/>
      <c r="V38" s="73"/>
      <c r="W38" s="73"/>
      <c r="X38" s="73"/>
    </row>
    <row r="39" spans="1:24" ht="15" customHeight="1">
      <c r="A39" s="43" t="s">
        <v>102</v>
      </c>
      <c r="B39" s="145" t="s">
        <v>103</v>
      </c>
      <c r="C39" s="44"/>
      <c r="D39" s="23"/>
      <c r="E39" s="134"/>
      <c r="F39" s="132"/>
      <c r="G39" s="133"/>
      <c r="H39" s="19"/>
      <c r="I39" s="19"/>
      <c r="J39" s="19"/>
      <c r="Q39" s="45">
        <v>55</v>
      </c>
      <c r="R39" s="45">
        <v>9</v>
      </c>
      <c r="S39" s="46" t="str">
        <f t="shared" ref="S39:S48" si="10">B39</f>
        <v>F50H</v>
      </c>
      <c r="T39" s="47">
        <f t="shared" ref="T39:T48" si="11">ROUND(C39,0)</f>
        <v>0</v>
      </c>
      <c r="U39" s="73"/>
      <c r="V39" s="73"/>
      <c r="W39" s="73"/>
      <c r="X39" s="73"/>
    </row>
    <row r="40" spans="1:24" ht="15" customHeight="1">
      <c r="A40" s="43" t="s">
        <v>110</v>
      </c>
      <c r="B40" s="145" t="s">
        <v>111</v>
      </c>
      <c r="C40" s="44"/>
      <c r="D40" s="23"/>
      <c r="E40" s="134"/>
      <c r="F40" s="132"/>
      <c r="G40" s="133"/>
      <c r="H40" s="19"/>
      <c r="I40" s="19"/>
      <c r="J40" s="19"/>
      <c r="Q40" s="45">
        <v>55</v>
      </c>
      <c r="R40" s="45">
        <v>9</v>
      </c>
      <c r="S40" s="46" t="str">
        <f t="shared" si="10"/>
        <v>F96H</v>
      </c>
      <c r="T40" s="47">
        <f t="shared" si="11"/>
        <v>0</v>
      </c>
      <c r="U40" s="73"/>
      <c r="V40" s="73"/>
      <c r="W40" s="73"/>
      <c r="X40" s="73"/>
    </row>
    <row r="41" spans="1:24" ht="15" customHeight="1">
      <c r="A41" s="43" t="s">
        <v>231</v>
      </c>
      <c r="B41" s="145" t="s">
        <v>232</v>
      </c>
      <c r="C41" s="44"/>
      <c r="D41" s="23"/>
      <c r="E41" s="134"/>
      <c r="F41" s="132"/>
      <c r="G41" s="133"/>
      <c r="H41" s="19"/>
      <c r="I41" s="19"/>
      <c r="J41" s="19"/>
      <c r="Q41" s="45">
        <v>55</v>
      </c>
      <c r="R41" s="45">
        <v>9</v>
      </c>
      <c r="S41" s="46" t="str">
        <f t="shared" si="10"/>
        <v>F00N</v>
      </c>
      <c r="T41" s="47">
        <f t="shared" si="11"/>
        <v>0</v>
      </c>
      <c r="U41" s="73"/>
      <c r="V41" s="73"/>
      <c r="W41" s="73"/>
      <c r="X41" s="73"/>
    </row>
    <row r="42" spans="1:24" ht="15" customHeight="1">
      <c r="A42" s="43" t="s">
        <v>233</v>
      </c>
      <c r="B42" s="145" t="s">
        <v>234</v>
      </c>
      <c r="C42" s="44"/>
      <c r="D42" s="23"/>
      <c r="E42" s="134"/>
      <c r="F42" s="132"/>
      <c r="G42" s="133"/>
      <c r="H42" s="19"/>
      <c r="I42" s="19"/>
      <c r="J42" s="19"/>
      <c r="Q42" s="45">
        <v>55</v>
      </c>
      <c r="R42" s="45">
        <v>9</v>
      </c>
      <c r="S42" s="46" t="str">
        <f t="shared" si="10"/>
        <v>F00Q</v>
      </c>
      <c r="T42" s="47">
        <f t="shared" si="11"/>
        <v>0</v>
      </c>
      <c r="U42" s="73"/>
      <c r="V42" s="73"/>
      <c r="W42" s="73"/>
      <c r="X42" s="73"/>
    </row>
    <row r="43" spans="1:24" ht="15" customHeight="1">
      <c r="A43" s="43" t="s">
        <v>210</v>
      </c>
      <c r="B43" s="145" t="s">
        <v>235</v>
      </c>
      <c r="C43" s="44"/>
      <c r="D43" s="23"/>
      <c r="E43" s="134"/>
      <c r="F43" s="132"/>
      <c r="G43" s="133"/>
      <c r="H43" s="19"/>
      <c r="I43" s="19"/>
      <c r="J43" s="19"/>
      <c r="Q43" s="45">
        <v>55</v>
      </c>
      <c r="R43" s="45">
        <v>9</v>
      </c>
      <c r="S43" s="46" t="str">
        <f t="shared" si="10"/>
        <v>F00R</v>
      </c>
      <c r="T43" s="47">
        <f t="shared" si="11"/>
        <v>0</v>
      </c>
      <c r="U43" s="73"/>
      <c r="V43" s="73"/>
      <c r="W43" s="73"/>
      <c r="X43" s="73"/>
    </row>
    <row r="44" spans="1:24" ht="15" customHeight="1">
      <c r="A44" s="43" t="s">
        <v>236</v>
      </c>
      <c r="B44" s="144" t="s">
        <v>237</v>
      </c>
      <c r="C44" s="44"/>
      <c r="D44" s="23"/>
      <c r="E44" s="134"/>
      <c r="F44" s="132"/>
      <c r="G44" s="133"/>
      <c r="H44" s="19"/>
      <c r="I44" s="19"/>
      <c r="J44" s="19"/>
      <c r="Q44" s="45">
        <v>55</v>
      </c>
      <c r="R44" s="45">
        <v>9</v>
      </c>
      <c r="S44" s="46" t="str">
        <f t="shared" si="10"/>
        <v>F02X</v>
      </c>
      <c r="T44" s="47">
        <f t="shared" si="11"/>
        <v>0</v>
      </c>
      <c r="U44" s="73"/>
      <c r="V44" s="73"/>
      <c r="W44" s="73"/>
      <c r="X44" s="73"/>
    </row>
    <row r="45" spans="1:24" ht="15" customHeight="1">
      <c r="A45" s="43" t="s">
        <v>238</v>
      </c>
      <c r="B45" s="144" t="s">
        <v>239</v>
      </c>
      <c r="C45" s="44"/>
      <c r="D45" s="23"/>
      <c r="E45" s="134"/>
      <c r="F45" s="132"/>
      <c r="G45" s="133"/>
      <c r="H45" s="19"/>
      <c r="I45" s="19"/>
      <c r="J45" s="19"/>
      <c r="Q45" s="45">
        <v>55</v>
      </c>
      <c r="R45" s="45">
        <v>9</v>
      </c>
      <c r="S45" s="46" t="str">
        <f t="shared" si="10"/>
        <v>F02Y</v>
      </c>
      <c r="T45" s="47">
        <f t="shared" si="11"/>
        <v>0</v>
      </c>
      <c r="U45" s="73"/>
      <c r="V45" s="73"/>
      <c r="W45" s="73"/>
      <c r="X45" s="73"/>
    </row>
    <row r="46" spans="1:24" ht="15" customHeight="1">
      <c r="A46" s="43" t="s">
        <v>240</v>
      </c>
      <c r="B46" s="144" t="s">
        <v>241</v>
      </c>
      <c r="C46" s="44"/>
      <c r="D46" s="23"/>
      <c r="E46" s="134"/>
      <c r="F46" s="132"/>
      <c r="G46" s="133"/>
      <c r="H46" s="19"/>
      <c r="I46" s="19"/>
      <c r="J46" s="19"/>
      <c r="Q46" s="45">
        <v>55</v>
      </c>
      <c r="R46" s="45">
        <v>9</v>
      </c>
      <c r="S46" s="46" t="str">
        <f t="shared" si="10"/>
        <v>F03J</v>
      </c>
      <c r="T46" s="47">
        <f t="shared" si="11"/>
        <v>0</v>
      </c>
      <c r="U46" s="73"/>
      <c r="V46" s="73"/>
      <c r="W46" s="73"/>
      <c r="X46" s="73"/>
    </row>
    <row r="47" spans="1:24" ht="15" customHeight="1">
      <c r="A47" s="43" t="s">
        <v>189</v>
      </c>
      <c r="B47" s="145" t="s">
        <v>190</v>
      </c>
      <c r="C47" s="53">
        <f>'t15(3)_Dett'!B29</f>
        <v>0</v>
      </c>
      <c r="D47" s="23"/>
      <c r="E47" s="134"/>
      <c r="F47" s="132"/>
      <c r="G47" s="133"/>
      <c r="H47" s="19"/>
      <c r="I47" s="19"/>
      <c r="J47" s="19"/>
      <c r="Q47" s="45">
        <v>55</v>
      </c>
      <c r="R47" s="45">
        <v>9</v>
      </c>
      <c r="S47" s="46" t="str">
        <f t="shared" si="10"/>
        <v>F995</v>
      </c>
      <c r="T47" s="47">
        <f t="shared" si="11"/>
        <v>0</v>
      </c>
      <c r="U47" s="73"/>
      <c r="V47" s="73"/>
      <c r="W47" s="73"/>
      <c r="X47" s="73"/>
    </row>
    <row r="48" spans="1:24" ht="15" customHeight="1">
      <c r="A48" s="43" t="s">
        <v>114</v>
      </c>
      <c r="B48" s="145" t="s">
        <v>115</v>
      </c>
      <c r="C48" s="53">
        <f>'t15(3)_Dett'!B34</f>
        <v>0</v>
      </c>
      <c r="D48" s="23"/>
      <c r="E48" s="134"/>
      <c r="F48" s="132"/>
      <c r="G48" s="133"/>
      <c r="H48" s="19"/>
      <c r="I48" s="19"/>
      <c r="J48" s="19"/>
      <c r="Q48" s="45">
        <v>55</v>
      </c>
      <c r="R48" s="45">
        <v>9</v>
      </c>
      <c r="S48" s="46" t="str">
        <f t="shared" si="10"/>
        <v>F999</v>
      </c>
      <c r="T48" s="47">
        <f t="shared" si="11"/>
        <v>0</v>
      </c>
      <c r="U48" s="73"/>
      <c r="V48" s="73"/>
      <c r="W48" s="73"/>
      <c r="X48" s="73"/>
    </row>
    <row r="49" spans="1:24" ht="15" customHeight="1" thickBot="1">
      <c r="A49" s="59" t="s">
        <v>116</v>
      </c>
      <c r="B49" s="146"/>
      <c r="C49" s="56">
        <f>SUM(C38:C48)</f>
        <v>2344000</v>
      </c>
      <c r="D49" s="23"/>
      <c r="E49" s="134"/>
      <c r="F49" s="132"/>
      <c r="G49" s="133"/>
      <c r="H49" s="19"/>
      <c r="I49" s="19"/>
      <c r="J49" s="19"/>
      <c r="Q49" s="45"/>
      <c r="R49" s="45"/>
      <c r="S49" s="46"/>
      <c r="T49" s="47"/>
      <c r="U49" s="73"/>
      <c r="V49" s="73"/>
      <c r="W49" s="73"/>
      <c r="X49" s="73"/>
    </row>
    <row r="50" spans="1:24" ht="15" customHeight="1">
      <c r="A50" s="38" t="s">
        <v>55</v>
      </c>
      <c r="B50" s="39"/>
      <c r="C50" s="40"/>
      <c r="D50" s="23"/>
      <c r="E50" s="134"/>
      <c r="F50" s="132"/>
      <c r="G50" s="133"/>
      <c r="H50" s="19"/>
      <c r="I50" s="19"/>
      <c r="J50" s="19"/>
      <c r="Q50" s="45"/>
      <c r="R50" s="45"/>
      <c r="S50" s="46"/>
      <c r="T50" s="47"/>
      <c r="U50" s="73"/>
      <c r="V50" s="73"/>
      <c r="W50" s="73"/>
      <c r="X50" s="73"/>
    </row>
    <row r="51" spans="1:24" ht="15" customHeight="1">
      <c r="A51" s="43" t="s">
        <v>57</v>
      </c>
      <c r="B51" s="145" t="s">
        <v>58</v>
      </c>
      <c r="C51" s="44">
        <v>160601</v>
      </c>
      <c r="D51" s="23"/>
      <c r="E51" s="134"/>
      <c r="F51" s="132"/>
      <c r="G51" s="133"/>
      <c r="H51" s="19"/>
      <c r="I51" s="19"/>
      <c r="J51" s="19"/>
      <c r="Q51" s="45">
        <v>55</v>
      </c>
      <c r="R51" s="45">
        <v>81</v>
      </c>
      <c r="S51" s="46" t="str">
        <f t="shared" ref="S51:S56" si="12">B51</f>
        <v>F27I</v>
      </c>
      <c r="T51" s="47">
        <f t="shared" ref="T51:T56" si="13">ROUND(C51,0)</f>
        <v>160601</v>
      </c>
      <c r="U51" s="73"/>
      <c r="V51" s="73"/>
      <c r="W51" s="73"/>
      <c r="X51" s="73"/>
    </row>
    <row r="52" spans="1:24" ht="15" customHeight="1">
      <c r="A52" s="43" t="s">
        <v>60</v>
      </c>
      <c r="B52" s="145" t="s">
        <v>61</v>
      </c>
      <c r="C52" s="44"/>
      <c r="D52" s="23"/>
      <c r="E52" s="134"/>
      <c r="F52" s="132"/>
      <c r="G52" s="133"/>
      <c r="H52" s="19"/>
      <c r="I52" s="19"/>
      <c r="J52" s="19"/>
      <c r="Q52" s="45">
        <v>55</v>
      </c>
      <c r="R52" s="45">
        <v>81</v>
      </c>
      <c r="S52" s="46" t="str">
        <f t="shared" si="12"/>
        <v>F00P</v>
      </c>
      <c r="T52" s="47">
        <f t="shared" si="13"/>
        <v>0</v>
      </c>
      <c r="U52" s="73"/>
      <c r="V52" s="73"/>
      <c r="W52" s="73"/>
      <c r="X52" s="73"/>
    </row>
    <row r="53" spans="1:24" ht="15" customHeight="1">
      <c r="A53" s="43" t="s">
        <v>242</v>
      </c>
      <c r="B53" s="144" t="s">
        <v>243</v>
      </c>
      <c r="C53" s="44"/>
      <c r="D53" s="23"/>
      <c r="E53" s="134"/>
      <c r="F53" s="132"/>
      <c r="G53" s="133"/>
      <c r="H53" s="19"/>
      <c r="I53" s="19"/>
      <c r="J53" s="19"/>
      <c r="Q53" s="45">
        <v>55</v>
      </c>
      <c r="R53" s="45">
        <v>81</v>
      </c>
      <c r="S53" s="46" t="str">
        <f t="shared" si="12"/>
        <v>F03K</v>
      </c>
      <c r="T53" s="47">
        <f t="shared" si="13"/>
        <v>0</v>
      </c>
      <c r="U53" s="73"/>
      <c r="V53" s="73"/>
      <c r="W53" s="73"/>
      <c r="X53" s="73"/>
    </row>
    <row r="54" spans="1:24" ht="15" customHeight="1">
      <c r="A54" s="43" t="s">
        <v>244</v>
      </c>
      <c r="B54" s="144" t="s">
        <v>245</v>
      </c>
      <c r="C54" s="44"/>
      <c r="D54" s="23"/>
      <c r="E54" s="134"/>
      <c r="F54" s="132"/>
      <c r="G54" s="133"/>
      <c r="Q54" s="45">
        <v>55</v>
      </c>
      <c r="R54" s="45">
        <v>81</v>
      </c>
      <c r="S54" s="46" t="str">
        <f t="shared" si="12"/>
        <v>F03L</v>
      </c>
      <c r="T54" s="47">
        <f t="shared" si="13"/>
        <v>0</v>
      </c>
      <c r="U54" s="73"/>
      <c r="V54" s="73"/>
      <c r="W54" s="73"/>
      <c r="X54" s="73"/>
    </row>
    <row r="55" spans="1:24" ht="15" customHeight="1">
      <c r="A55" s="43" t="s">
        <v>64</v>
      </c>
      <c r="B55" s="145" t="s">
        <v>65</v>
      </c>
      <c r="C55" s="44"/>
      <c r="D55" s="23"/>
      <c r="E55" s="134"/>
      <c r="F55" s="132"/>
      <c r="G55" s="133"/>
      <c r="Q55" s="45">
        <v>55</v>
      </c>
      <c r="R55" s="45">
        <v>81</v>
      </c>
      <c r="S55" s="46" t="str">
        <f t="shared" si="12"/>
        <v>F01S</v>
      </c>
      <c r="T55" s="47">
        <f t="shared" si="13"/>
        <v>0</v>
      </c>
      <c r="U55" s="73"/>
      <c r="V55" s="73"/>
      <c r="W55" s="73"/>
      <c r="X55" s="73"/>
    </row>
    <row r="56" spans="1:24" ht="15" customHeight="1">
      <c r="A56" s="43" t="s">
        <v>68</v>
      </c>
      <c r="B56" s="145" t="s">
        <v>69</v>
      </c>
      <c r="C56" s="53">
        <f>'t15(3)_Dett'!B48</f>
        <v>966041</v>
      </c>
      <c r="D56" s="23"/>
      <c r="E56" s="134"/>
      <c r="F56" s="132"/>
      <c r="G56" s="133"/>
      <c r="Q56" s="45">
        <v>55</v>
      </c>
      <c r="R56" s="45">
        <v>81</v>
      </c>
      <c r="S56" s="46" t="str">
        <f t="shared" si="12"/>
        <v>F01P</v>
      </c>
      <c r="T56" s="47">
        <f t="shared" si="13"/>
        <v>966041</v>
      </c>
      <c r="U56" s="73"/>
      <c r="V56" s="73"/>
      <c r="W56" s="73"/>
      <c r="X56" s="73"/>
    </row>
    <row r="57" spans="1:24" ht="15" customHeight="1" thickBot="1">
      <c r="A57" s="59" t="s">
        <v>70</v>
      </c>
      <c r="B57" s="146"/>
      <c r="C57" s="56">
        <f>SUM(C51:C56)</f>
        <v>1126642</v>
      </c>
      <c r="D57" s="23"/>
      <c r="E57" s="134"/>
      <c r="F57" s="132"/>
      <c r="G57" s="133"/>
      <c r="Q57" s="93" t="s">
        <v>89</v>
      </c>
      <c r="R57" s="45"/>
      <c r="S57" s="46"/>
      <c r="T57" s="47"/>
      <c r="U57" s="73"/>
      <c r="V57" s="73"/>
      <c r="W57" s="73"/>
      <c r="X57" s="73"/>
    </row>
    <row r="58" spans="1:24" ht="15" customHeight="1" thickBot="1">
      <c r="A58" s="61" t="s">
        <v>246</v>
      </c>
      <c r="B58" s="70"/>
      <c r="C58" s="71">
        <f>C36+C49-C57</f>
        <v>14786123</v>
      </c>
      <c r="D58" s="23"/>
      <c r="G58" s="140"/>
      <c r="Q58" s="45"/>
      <c r="R58" s="45"/>
      <c r="S58" s="46"/>
      <c r="T58" s="47"/>
      <c r="U58" s="73"/>
      <c r="V58" s="73"/>
      <c r="W58" s="73"/>
      <c r="X58" s="73"/>
    </row>
    <row r="59" spans="1:24" ht="15" customHeight="1" thickBot="1">
      <c r="A59" s="97" t="s">
        <v>117</v>
      </c>
      <c r="B59" s="157"/>
      <c r="C59" s="99">
        <f>C26+C58</f>
        <v>24217631</v>
      </c>
      <c r="D59" s="23"/>
      <c r="E59" s="100" t="s">
        <v>118</v>
      </c>
      <c r="F59" s="158"/>
      <c r="G59" s="99">
        <f>G16+G31</f>
        <v>24158641.95000001</v>
      </c>
      <c r="Q59" s="45"/>
      <c r="R59" s="45"/>
      <c r="S59" s="46"/>
      <c r="T59" s="47"/>
      <c r="U59" s="73"/>
      <c r="V59" s="73"/>
      <c r="W59" s="73"/>
      <c r="X59" s="73"/>
    </row>
    <row r="60" spans="1:24" ht="15" customHeight="1">
      <c r="D60" s="159"/>
      <c r="V60" s="73"/>
      <c r="W60" s="73"/>
      <c r="X60" s="73"/>
    </row>
    <row r="61" spans="1:24" ht="15" customHeight="1">
      <c r="A61" s="7" t="s">
        <v>155</v>
      </c>
      <c r="D61" s="159"/>
      <c r="K61" s="73"/>
      <c r="L61" s="73"/>
      <c r="M61" s="73"/>
      <c r="N61" s="73"/>
      <c r="O61" s="73"/>
      <c r="P61" s="73"/>
      <c r="Q61" s="93"/>
      <c r="R61" s="73"/>
      <c r="S61" s="73"/>
      <c r="T61" s="73"/>
    </row>
    <row r="62" spans="1:24" ht="15" customHeight="1">
      <c r="A62" s="7" t="s">
        <v>247</v>
      </c>
    </row>
  </sheetData>
  <sheetProtection password="EA98" sheet="1" selectLockedCells="1"/>
  <mergeCells count="3">
    <mergeCell ref="H4:H9"/>
    <mergeCell ref="H11:H16"/>
    <mergeCell ref="H18:H23"/>
  </mergeCells>
  <dataValidations count="1">
    <dataValidation type="whole" allowBlank="1" showInputMessage="1" showErrorMessage="1" errorTitle="ERRORE NEL DATO IMMESSO" error="INSERIRE SOLO NUMERI INTERI" sqref="C66:C68 C19:C20 C24 C52 C56">
      <formula1>0</formula1>
      <formula2>999999999999</formula2>
    </dataValidation>
  </dataValidations>
  <printOptions horizontalCentered="1" verticalCentered="1"/>
  <pageMargins left="0" right="0" top="0.19685039370078741" bottom="0.55118110236220474" header="0.51181102362204722" footer="0.51181102362204722"/>
  <pageSetup paperSize="9" scale="75" orientation="landscape" verticalDpi="4294967292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AQ376"/>
  <sheetViews>
    <sheetView topLeftCell="A8" zoomScale="90" zoomScaleNormal="90" workbookViewId="0">
      <selection activeCell="G8" sqref="G8"/>
    </sheetView>
  </sheetViews>
  <sheetFormatPr defaultRowHeight="12.75"/>
  <cols>
    <col min="1" max="1" width="62" customWidth="1"/>
    <col min="2" max="2" width="17.85546875" customWidth="1"/>
    <col min="3" max="3" width="2.85546875" customWidth="1"/>
    <col min="4" max="4" width="68.5703125" bestFit="1" customWidth="1"/>
    <col min="5" max="5" width="11" customWidth="1"/>
  </cols>
  <sheetData>
    <row r="1" spans="1:43" ht="18.75">
      <c r="A1" s="103" t="str">
        <f>[1]t1!A1:I1</f>
        <v>COMPARTO SERVIZIO SANITARIO NAZIONALE - anno 2018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</row>
    <row r="2" spans="1:4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</row>
    <row r="3" spans="1:43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</row>
    <row r="4" spans="1:43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</row>
    <row r="5" spans="1:43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</row>
    <row r="6" spans="1:4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</row>
    <row r="7" spans="1:43">
      <c r="A7" s="104"/>
      <c r="B7" s="104"/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</row>
    <row r="8" spans="1:43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</row>
    <row r="9" spans="1:43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</row>
    <row r="10" spans="1:43" ht="13.5" thickBot="1">
      <c r="A10" s="20" t="s">
        <v>8</v>
      </c>
      <c r="B10" s="22" t="s">
        <v>10</v>
      </c>
      <c r="C10" s="104"/>
      <c r="D10" s="20" t="s">
        <v>8</v>
      </c>
      <c r="E10" s="22" t="s">
        <v>10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</row>
    <row r="11" spans="1:43">
      <c r="A11" s="105" t="s">
        <v>248</v>
      </c>
      <c r="B11" s="106">
        <f>SUM(B12:B16)</f>
        <v>0</v>
      </c>
      <c r="C11" s="104"/>
      <c r="D11" s="105" t="s">
        <v>249</v>
      </c>
      <c r="E11" s="106">
        <f>SUM(E12:E16)</f>
        <v>0</v>
      </c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</row>
    <row r="12" spans="1:43">
      <c r="A12" s="160"/>
      <c r="B12" s="108"/>
      <c r="C12" s="104"/>
      <c r="D12" s="109"/>
      <c r="E12" s="110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</row>
    <row r="13" spans="1:43">
      <c r="A13" s="109"/>
      <c r="B13" s="110"/>
      <c r="C13" s="104"/>
      <c r="D13" s="109"/>
      <c r="E13" s="110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</row>
    <row r="14" spans="1:43">
      <c r="A14" s="109"/>
      <c r="B14" s="110"/>
      <c r="C14" s="104"/>
      <c r="D14" s="109"/>
      <c r="E14" s="110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</row>
    <row r="15" spans="1:43">
      <c r="A15" s="109"/>
      <c r="B15" s="110"/>
      <c r="C15" s="104"/>
      <c r="D15" s="109"/>
      <c r="E15" s="110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</row>
    <row r="16" spans="1:43">
      <c r="A16" s="111"/>
      <c r="B16" s="110"/>
      <c r="C16" s="104"/>
      <c r="D16" s="109"/>
      <c r="E16" s="110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</row>
    <row r="17" spans="1:43">
      <c r="A17" s="112" t="s">
        <v>250</v>
      </c>
      <c r="B17" s="113">
        <f>SUM(B18:B22)</f>
        <v>0</v>
      </c>
      <c r="C17" s="104"/>
      <c r="D17" s="114" t="s">
        <v>251</v>
      </c>
      <c r="E17" s="115">
        <f>SUM(E18:E22)</f>
        <v>2344000</v>
      </c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</row>
    <row r="18" spans="1:43">
      <c r="A18" s="161"/>
      <c r="B18" s="162"/>
      <c r="C18" s="104"/>
      <c r="D18" s="163" t="s">
        <v>125</v>
      </c>
      <c r="E18" s="44">
        <v>2344000</v>
      </c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</row>
    <row r="19" spans="1:43">
      <c r="A19" s="109"/>
      <c r="B19" s="110"/>
      <c r="C19" s="104"/>
      <c r="D19" s="109"/>
      <c r="E19" s="110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</row>
    <row r="20" spans="1:43">
      <c r="A20" s="109"/>
      <c r="B20" s="110"/>
      <c r="C20" s="104"/>
      <c r="D20" s="109"/>
      <c r="E20" s="110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</row>
    <row r="21" spans="1:43">
      <c r="A21" s="109"/>
      <c r="B21" s="110"/>
      <c r="C21" s="104"/>
      <c r="D21" s="109"/>
      <c r="E21" s="110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</row>
    <row r="22" spans="1:43" ht="13.5" thickBot="1">
      <c r="A22" s="109"/>
      <c r="B22" s="110"/>
      <c r="C22" s="104"/>
      <c r="D22" s="117"/>
      <c r="E22" s="118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</row>
    <row r="23" spans="1:43">
      <c r="A23" s="114" t="s">
        <v>252</v>
      </c>
      <c r="B23" s="115">
        <f>SUM(B24:B28)</f>
        <v>650000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</row>
    <row r="24" spans="1:43">
      <c r="A24" s="109" t="s">
        <v>253</v>
      </c>
      <c r="B24" s="110">
        <v>650000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</row>
    <row r="25" spans="1:43">
      <c r="A25" s="109"/>
      <c r="B25" s="110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</row>
    <row r="26" spans="1:43">
      <c r="A26" s="109"/>
      <c r="B26" s="110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</row>
    <row r="27" spans="1:43">
      <c r="A27" s="109"/>
      <c r="B27" s="110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</row>
    <row r="28" spans="1:43">
      <c r="A28" s="109"/>
      <c r="B28" s="110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</row>
    <row r="29" spans="1:43">
      <c r="A29" s="114" t="s">
        <v>254</v>
      </c>
      <c r="B29" s="115">
        <f>SUM(B30:B33)</f>
        <v>0</v>
      </c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  <c r="X29" s="104"/>
      <c r="Y29" s="104"/>
      <c r="Z29" s="104"/>
      <c r="AA29" s="104"/>
      <c r="AB29" s="104"/>
      <c r="AC29" s="104"/>
      <c r="AD29" s="104"/>
      <c r="AE29" s="104"/>
      <c r="AF29" s="104"/>
      <c r="AG29" s="104"/>
      <c r="AH29" s="104"/>
      <c r="AI29" s="104"/>
      <c r="AJ29" s="104"/>
      <c r="AK29" s="104"/>
      <c r="AL29" s="104"/>
      <c r="AM29" s="104"/>
      <c r="AN29" s="104"/>
      <c r="AO29" s="104"/>
      <c r="AP29" s="104"/>
      <c r="AQ29" s="104"/>
    </row>
    <row r="30" spans="1:43">
      <c r="A30" s="164"/>
      <c r="B30" s="110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</row>
    <row r="31" spans="1:43">
      <c r="A31" s="109"/>
      <c r="B31" s="110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</row>
    <row r="32" spans="1:43">
      <c r="A32" s="109"/>
      <c r="B32" s="110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</row>
    <row r="33" spans="1:43">
      <c r="A33" s="109"/>
      <c r="B33" s="110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</row>
    <row r="34" spans="1:43">
      <c r="A34" s="114" t="s">
        <v>128</v>
      </c>
      <c r="B34" s="115">
        <f>SUM(B35:B38)</f>
        <v>0</v>
      </c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</row>
    <row r="35" spans="1:43">
      <c r="A35" s="109"/>
      <c r="B35" s="110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</row>
    <row r="36" spans="1:43">
      <c r="A36" s="109"/>
      <c r="B36" s="110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</row>
    <row r="37" spans="1:43">
      <c r="A37" s="109"/>
      <c r="B37" s="110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</row>
    <row r="38" spans="1:43" ht="13.5" thickBot="1">
      <c r="A38" s="117"/>
      <c r="B38" s="118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</row>
    <row r="39" spans="1:43" ht="13.5" thickBot="1">
      <c r="A39" s="104"/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M39" s="104"/>
      <c r="AN39" s="104"/>
      <c r="AO39" s="104"/>
      <c r="AP39" s="104"/>
      <c r="AQ39" s="104"/>
    </row>
    <row r="40" spans="1:43" ht="13.5" thickBot="1">
      <c r="A40" s="165" t="s">
        <v>8</v>
      </c>
      <c r="B40" s="166" t="s">
        <v>10</v>
      </c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4"/>
      <c r="AK40" s="104"/>
      <c r="AL40" s="104"/>
      <c r="AM40" s="104"/>
      <c r="AN40" s="104"/>
      <c r="AO40" s="104"/>
      <c r="AP40" s="104"/>
      <c r="AQ40" s="104"/>
    </row>
    <row r="41" spans="1:43">
      <c r="A41" s="105" t="s">
        <v>158</v>
      </c>
      <c r="B41" s="106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</row>
    <row r="42" spans="1:43">
      <c r="A42" s="167" t="s">
        <v>129</v>
      </c>
      <c r="B42" s="115">
        <f>SUM(B43:B46)</f>
        <v>0</v>
      </c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</row>
    <row r="43" spans="1:43">
      <c r="A43" s="109"/>
      <c r="B43" s="168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</row>
    <row r="44" spans="1:43">
      <c r="A44" s="109"/>
      <c r="B44" s="168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</row>
    <row r="45" spans="1:43">
      <c r="A45" s="109"/>
      <c r="B45" s="168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</row>
    <row r="46" spans="1:43" ht="13.5" thickBot="1">
      <c r="A46" s="117"/>
      <c r="B46" s="169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</row>
    <row r="47" spans="1:43">
      <c r="A47" s="112" t="s">
        <v>212</v>
      </c>
      <c r="B47" s="113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</row>
    <row r="48" spans="1:43">
      <c r="A48" s="121" t="s">
        <v>129</v>
      </c>
      <c r="B48" s="115">
        <f>SUM(B49:B52)</f>
        <v>966041</v>
      </c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</row>
    <row r="49" spans="1:43">
      <c r="A49" s="109" t="s">
        <v>255</v>
      </c>
      <c r="B49" s="168">
        <v>966041</v>
      </c>
      <c r="C49" s="104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</row>
    <row r="50" spans="1:43">
      <c r="A50" s="109"/>
      <c r="B50" s="110"/>
      <c r="C50" s="104"/>
      <c r="D50" s="104"/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</row>
    <row r="51" spans="1:43">
      <c r="A51" s="109"/>
      <c r="B51" s="110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</row>
    <row r="52" spans="1:43" ht="13.5" thickBot="1">
      <c r="A52" s="117"/>
      <c r="B52" s="118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</row>
    <row r="53" spans="1:43">
      <c r="A53" s="170"/>
      <c r="B53" s="171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  <c r="AC53" s="104"/>
      <c r="AD53" s="104"/>
      <c r="AE53" s="104"/>
      <c r="AF53" s="104"/>
      <c r="AG53" s="104"/>
      <c r="AH53" s="104"/>
      <c r="AI53" s="104"/>
      <c r="AJ53" s="104"/>
      <c r="AK53" s="104"/>
      <c r="AL53" s="104"/>
      <c r="AM53" s="104"/>
      <c r="AN53" s="104"/>
      <c r="AO53" s="104"/>
      <c r="AP53" s="104"/>
      <c r="AQ53" s="104"/>
    </row>
    <row r="54" spans="1:43">
      <c r="A54" s="172"/>
      <c r="B54" s="171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M54" s="104"/>
      <c r="AN54" s="104"/>
      <c r="AO54" s="104"/>
      <c r="AP54" s="104"/>
      <c r="AQ54" s="104"/>
    </row>
    <row r="55" spans="1:43">
      <c r="A55" s="173"/>
      <c r="B55" s="17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4"/>
      <c r="AE55" s="104"/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</row>
    <row r="56" spans="1:43">
      <c r="A56" s="173"/>
      <c r="B56" s="174"/>
      <c r="C56" s="104"/>
      <c r="D56" s="104"/>
      <c r="E56" s="104"/>
      <c r="F56" s="104"/>
      <c r="G56" s="104"/>
      <c r="H56" s="104"/>
      <c r="I56" s="104"/>
      <c r="J56" s="104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4"/>
      <c r="AE56" s="104"/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</row>
    <row r="57" spans="1:43">
      <c r="A57" s="173"/>
      <c r="B57" s="17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</row>
    <row r="58" spans="1:43">
      <c r="A58" s="173"/>
      <c r="B58" s="174"/>
      <c r="C58" s="104"/>
      <c r="D58" s="104"/>
      <c r="E58" s="104"/>
      <c r="F58" s="104"/>
      <c r="G58" s="104"/>
      <c r="H58" s="104"/>
      <c r="I58" s="104"/>
      <c r="J58" s="104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  <c r="X58" s="104"/>
      <c r="Y58" s="104"/>
      <c r="Z58" s="104"/>
      <c r="AA58" s="104"/>
      <c r="AB58" s="104"/>
      <c r="AC58" s="104"/>
      <c r="AD58" s="104"/>
      <c r="AE58" s="104"/>
      <c r="AF58" s="104"/>
      <c r="AG58" s="104"/>
      <c r="AH58" s="104"/>
      <c r="AI58" s="104"/>
      <c r="AJ58" s="104"/>
      <c r="AK58" s="104"/>
      <c r="AL58" s="104"/>
      <c r="AM58" s="104"/>
      <c r="AN58" s="104"/>
      <c r="AO58" s="104"/>
      <c r="AP58" s="104"/>
      <c r="AQ58" s="104"/>
    </row>
    <row r="59" spans="1:43">
      <c r="A59" s="104"/>
      <c r="B59" s="104"/>
      <c r="C59" s="104"/>
      <c r="D59" s="104"/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04"/>
      <c r="AG59" s="104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</row>
    <row r="60" spans="1:43">
      <c r="A60" s="104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4"/>
      <c r="AP60" s="104"/>
      <c r="AQ60" s="104"/>
    </row>
    <row r="61" spans="1:43">
      <c r="A61" s="104"/>
      <c r="B61" s="104"/>
      <c r="C61" s="104"/>
      <c r="D61" s="104"/>
      <c r="E61" s="104"/>
      <c r="F61" s="104"/>
      <c r="G61" s="104"/>
      <c r="H61" s="104"/>
      <c r="I61" s="104"/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  <c r="AA61" s="104"/>
      <c r="AB61" s="104"/>
      <c r="AC61" s="104"/>
      <c r="AD61" s="104"/>
      <c r="AE61" s="104"/>
      <c r="AF61" s="104"/>
      <c r="AG61" s="104"/>
      <c r="AH61" s="104"/>
      <c r="AI61" s="104"/>
      <c r="AJ61" s="104"/>
      <c r="AK61" s="104"/>
      <c r="AL61" s="104"/>
      <c r="AM61" s="104"/>
      <c r="AN61" s="104"/>
      <c r="AO61" s="104"/>
      <c r="AP61" s="104"/>
      <c r="AQ61" s="104"/>
    </row>
    <row r="62" spans="1:43">
      <c r="A62" s="104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</row>
    <row r="63" spans="1:43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</row>
    <row r="64" spans="1:43">
      <c r="A64" s="104"/>
      <c r="B64" s="104"/>
      <c r="C64" s="104"/>
      <c r="D64" s="104"/>
      <c r="E64" s="104"/>
      <c r="F64" s="104"/>
      <c r="G64" s="104"/>
      <c r="H64" s="104"/>
      <c r="I64" s="104"/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  <c r="X64" s="104"/>
      <c r="Y64" s="104"/>
      <c r="Z64" s="104"/>
      <c r="AA64" s="104"/>
      <c r="AB64" s="104"/>
      <c r="AC64" s="104"/>
      <c r="AD64" s="104"/>
      <c r="AE64" s="104"/>
      <c r="AF64" s="104"/>
      <c r="AG64" s="104"/>
      <c r="AH64" s="104"/>
      <c r="AI64" s="104"/>
      <c r="AJ64" s="104"/>
      <c r="AK64" s="104"/>
      <c r="AL64" s="104"/>
      <c r="AM64" s="104"/>
      <c r="AN64" s="104"/>
      <c r="AO64" s="104"/>
      <c r="AP64" s="104"/>
      <c r="AQ64" s="104"/>
    </row>
    <row r="65" spans="1:43">
      <c r="A65" s="104"/>
      <c r="B65" s="104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</row>
    <row r="66" spans="1:43">
      <c r="A66" s="104"/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</row>
    <row r="67" spans="1:43">
      <c r="A67" s="104"/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</row>
    <row r="68" spans="1:43">
      <c r="A68" s="104"/>
      <c r="B68" s="104"/>
      <c r="C68" s="104"/>
      <c r="D68" s="104"/>
      <c r="E68" s="104"/>
      <c r="F68" s="104"/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</row>
    <row r="69" spans="1:43">
      <c r="A69" s="104"/>
      <c r="B69" s="104"/>
      <c r="C69" s="104"/>
      <c r="D69" s="104"/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</row>
    <row r="70" spans="1:43">
      <c r="A70" s="104"/>
      <c r="B70" s="104"/>
      <c r="C70" s="104"/>
      <c r="D70" s="104"/>
      <c r="E70" s="104"/>
      <c r="F70" s="104"/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</row>
    <row r="71" spans="1:43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</row>
    <row r="72" spans="1:43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</row>
    <row r="73" spans="1:43">
      <c r="A73" s="104"/>
      <c r="B73" s="104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</row>
    <row r="74" spans="1:43">
      <c r="A74" s="104"/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4"/>
      <c r="Z74" s="104"/>
      <c r="AA74" s="104"/>
      <c r="AB74" s="104"/>
      <c r="AC74" s="104"/>
      <c r="AD74" s="104"/>
      <c r="AE74" s="104"/>
      <c r="AF74" s="104"/>
      <c r="AG74" s="104"/>
      <c r="AH74" s="104"/>
      <c r="AI74" s="104"/>
      <c r="AJ74" s="104"/>
      <c r="AK74" s="104"/>
      <c r="AL74" s="104"/>
      <c r="AM74" s="104"/>
      <c r="AN74" s="104"/>
      <c r="AO74" s="104"/>
      <c r="AP74" s="104"/>
      <c r="AQ74" s="104"/>
    </row>
    <row r="75" spans="1:43">
      <c r="A75" s="104"/>
      <c r="B75" s="104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104"/>
      <c r="AC75" s="104"/>
      <c r="AD75" s="104"/>
      <c r="AE75" s="104"/>
      <c r="AF75" s="104"/>
      <c r="AG75" s="104"/>
      <c r="AH75" s="104"/>
      <c r="AI75" s="104"/>
      <c r="AJ75" s="104"/>
      <c r="AK75" s="104"/>
      <c r="AL75" s="104"/>
      <c r="AM75" s="104"/>
      <c r="AN75" s="104"/>
      <c r="AO75" s="104"/>
      <c r="AP75" s="104"/>
      <c r="AQ75" s="104"/>
    </row>
    <row r="76" spans="1:43">
      <c r="A76" s="104"/>
      <c r="B76" s="104"/>
      <c r="C76" s="104"/>
      <c r="D76" s="104"/>
      <c r="E76" s="104"/>
      <c r="F76" s="104"/>
      <c r="G76" s="104"/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4"/>
      <c r="Z76" s="104"/>
      <c r="AA76" s="104"/>
      <c r="AB76" s="104"/>
      <c r="AC76" s="104"/>
      <c r="AD76" s="104"/>
      <c r="AE76" s="104"/>
      <c r="AF76" s="104"/>
      <c r="AG76" s="104"/>
      <c r="AH76" s="104"/>
      <c r="AI76" s="104"/>
      <c r="AJ76" s="104"/>
      <c r="AK76" s="104"/>
      <c r="AL76" s="104"/>
      <c r="AM76" s="104"/>
      <c r="AN76" s="104"/>
      <c r="AO76" s="104"/>
      <c r="AP76" s="104"/>
      <c r="AQ76" s="104"/>
    </row>
    <row r="77" spans="1:43">
      <c r="A77" s="104"/>
      <c r="B77" s="104"/>
      <c r="C77" s="104"/>
      <c r="D77" s="104"/>
      <c r="E77" s="104"/>
      <c r="F77" s="104"/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</row>
    <row r="78" spans="1:43">
      <c r="A78" s="104"/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</row>
    <row r="79" spans="1:43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</row>
    <row r="80" spans="1:43">
      <c r="A80" s="104"/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</row>
    <row r="81" spans="1:43">
      <c r="A81" s="104"/>
      <c r="B81" s="104"/>
      <c r="C81" s="104"/>
      <c r="D81" s="104"/>
      <c r="E81" s="104"/>
      <c r="F81" s="104"/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</row>
    <row r="82" spans="1:43">
      <c r="A82" s="104"/>
      <c r="B82" s="104"/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</row>
    <row r="83" spans="1:43">
      <c r="A83" s="104"/>
      <c r="B83" s="104"/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</row>
    <row r="84" spans="1:43">
      <c r="A84" s="104"/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</row>
    <row r="85" spans="1:43">
      <c r="A85" s="104"/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</row>
    <row r="86" spans="1:43">
      <c r="A86" s="104"/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</row>
    <row r="87" spans="1:43">
      <c r="A87" s="104"/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</row>
    <row r="88" spans="1:43">
      <c r="A88" s="104"/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  <c r="AA88" s="104"/>
      <c r="AB88" s="104"/>
      <c r="AC88" s="104"/>
      <c r="AD88" s="104"/>
      <c r="AE88" s="104"/>
      <c r="AF88" s="104"/>
      <c r="AG88" s="104"/>
      <c r="AH88" s="104"/>
      <c r="AI88" s="104"/>
      <c r="AJ88" s="104"/>
      <c r="AK88" s="104"/>
      <c r="AL88" s="104"/>
      <c r="AM88" s="104"/>
      <c r="AN88" s="104"/>
      <c r="AO88" s="104"/>
      <c r="AP88" s="104"/>
      <c r="AQ88" s="104"/>
    </row>
    <row r="89" spans="1:43">
      <c r="A89" s="104"/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  <c r="AA89" s="104"/>
      <c r="AB89" s="104"/>
      <c r="AC89" s="104"/>
      <c r="AD89" s="104"/>
      <c r="AE89" s="104"/>
      <c r="AF89" s="104"/>
      <c r="AG89" s="104"/>
      <c r="AH89" s="104"/>
      <c r="AI89" s="104"/>
      <c r="AJ89" s="104"/>
      <c r="AK89" s="104"/>
      <c r="AL89" s="104"/>
      <c r="AM89" s="104"/>
      <c r="AN89" s="104"/>
      <c r="AO89" s="104"/>
      <c r="AP89" s="104"/>
      <c r="AQ89" s="104"/>
    </row>
    <row r="90" spans="1:43">
      <c r="A90" s="104"/>
      <c r="B90" s="104"/>
      <c r="C90" s="104"/>
      <c r="D90" s="104"/>
      <c r="E90" s="104"/>
      <c r="F90" s="104"/>
      <c r="G90" s="104"/>
      <c r="H90" s="104"/>
      <c r="I90" s="104"/>
      <c r="J90" s="104"/>
      <c r="K90" s="104"/>
      <c r="L90" s="104"/>
      <c r="M90" s="104"/>
      <c r="N90" s="104"/>
      <c r="O90" s="104"/>
      <c r="P90" s="104"/>
      <c r="Q90" s="104"/>
      <c r="R90" s="104"/>
      <c r="S90" s="104"/>
      <c r="T90" s="104"/>
      <c r="U90" s="104"/>
      <c r="V90" s="104"/>
      <c r="W90" s="104"/>
      <c r="X90" s="104"/>
      <c r="Y90" s="104"/>
      <c r="Z90" s="104"/>
      <c r="AA90" s="104"/>
      <c r="AB90" s="104"/>
      <c r="AC90" s="104"/>
      <c r="AD90" s="104"/>
      <c r="AE90" s="104"/>
      <c r="AF90" s="104"/>
      <c r="AG90" s="104"/>
      <c r="AH90" s="104"/>
      <c r="AI90" s="104"/>
      <c r="AJ90" s="104"/>
      <c r="AK90" s="104"/>
      <c r="AL90" s="104"/>
      <c r="AM90" s="104"/>
      <c r="AN90" s="104"/>
      <c r="AO90" s="104"/>
      <c r="AP90" s="104"/>
      <c r="AQ90" s="104"/>
    </row>
    <row r="91" spans="1:43">
      <c r="A91" s="104"/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4"/>
      <c r="Z91" s="104"/>
      <c r="AA91" s="104"/>
      <c r="AB91" s="104"/>
      <c r="AC91" s="104"/>
      <c r="AD91" s="104"/>
      <c r="AE91" s="104"/>
      <c r="AF91" s="104"/>
      <c r="AG91" s="104"/>
      <c r="AH91" s="104"/>
      <c r="AI91" s="104"/>
      <c r="AJ91" s="104"/>
      <c r="AK91" s="104"/>
      <c r="AL91" s="104"/>
      <c r="AM91" s="104"/>
      <c r="AN91" s="104"/>
      <c r="AO91" s="104"/>
      <c r="AP91" s="104"/>
      <c r="AQ91" s="104"/>
    </row>
    <row r="92" spans="1:43">
      <c r="A92" s="104"/>
      <c r="B92" s="104"/>
      <c r="C92" s="104"/>
      <c r="D92" s="104"/>
      <c r="E92" s="104"/>
      <c r="F92" s="104"/>
      <c r="G92" s="104"/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4"/>
      <c r="Z92" s="104"/>
      <c r="AA92" s="104"/>
      <c r="AB92" s="104"/>
      <c r="AC92" s="104"/>
      <c r="AD92" s="104"/>
      <c r="AE92" s="104"/>
      <c r="AF92" s="104"/>
      <c r="AG92" s="104"/>
      <c r="AH92" s="104"/>
      <c r="AI92" s="104"/>
      <c r="AJ92" s="104"/>
      <c r="AK92" s="104"/>
      <c r="AL92" s="104"/>
      <c r="AM92" s="104"/>
      <c r="AN92" s="104"/>
      <c r="AO92" s="104"/>
      <c r="AP92" s="104"/>
      <c r="AQ92" s="104"/>
    </row>
    <row r="93" spans="1:43">
      <c r="A93" s="104"/>
      <c r="B93" s="104"/>
      <c r="C93" s="104"/>
      <c r="D93" s="104"/>
      <c r="E93" s="104"/>
      <c r="F93" s="104"/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</row>
    <row r="94" spans="1:43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  <c r="AG94" s="104"/>
      <c r="AH94" s="104"/>
      <c r="AI94" s="104"/>
      <c r="AJ94" s="104"/>
      <c r="AK94" s="104"/>
      <c r="AL94" s="104"/>
      <c r="AM94" s="104"/>
      <c r="AN94" s="104"/>
      <c r="AO94" s="104"/>
      <c r="AP94" s="104"/>
      <c r="AQ94" s="104"/>
    </row>
    <row r="95" spans="1:43">
      <c r="A95" s="104"/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4"/>
      <c r="AH95" s="104"/>
      <c r="AI95" s="104"/>
      <c r="AJ95" s="104"/>
      <c r="AK95" s="104"/>
      <c r="AL95" s="104"/>
      <c r="AM95" s="104"/>
      <c r="AN95" s="104"/>
      <c r="AO95" s="104"/>
      <c r="AP95" s="104"/>
      <c r="AQ95" s="104"/>
    </row>
    <row r="96" spans="1:43">
      <c r="A96" s="104"/>
      <c r="B96" s="104"/>
      <c r="C96" s="104"/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04"/>
      <c r="AH96" s="104"/>
      <c r="AI96" s="104"/>
      <c r="AJ96" s="104"/>
      <c r="AK96" s="104"/>
      <c r="AL96" s="104"/>
      <c r="AM96" s="104"/>
      <c r="AN96" s="104"/>
      <c r="AO96" s="104"/>
      <c r="AP96" s="104"/>
      <c r="AQ96" s="104"/>
    </row>
    <row r="97" spans="1:43">
      <c r="A97" s="104"/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4"/>
      <c r="AH97" s="104"/>
      <c r="AI97" s="104"/>
      <c r="AJ97" s="104"/>
      <c r="AK97" s="104"/>
      <c r="AL97" s="104"/>
      <c r="AM97" s="104"/>
      <c r="AN97" s="104"/>
      <c r="AO97" s="104"/>
      <c r="AP97" s="104"/>
      <c r="AQ97" s="104"/>
    </row>
    <row r="98" spans="1:43">
      <c r="A98" s="104"/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</row>
    <row r="99" spans="1:43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</row>
    <row r="100" spans="1:43">
      <c r="A100" s="104"/>
      <c r="B100" s="104"/>
      <c r="C100" s="104"/>
      <c r="D100" s="104"/>
      <c r="E100" s="104"/>
      <c r="F100" s="104"/>
      <c r="G100" s="104"/>
      <c r="H100" s="104"/>
      <c r="I100" s="104"/>
      <c r="J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  <c r="AG100" s="104"/>
      <c r="AH100" s="104"/>
      <c r="AI100" s="104"/>
      <c r="AJ100" s="104"/>
      <c r="AK100" s="104"/>
      <c r="AL100" s="104"/>
      <c r="AM100" s="104"/>
      <c r="AN100" s="104"/>
      <c r="AO100" s="104"/>
      <c r="AP100" s="104"/>
      <c r="AQ100" s="104"/>
    </row>
    <row r="101" spans="1:43">
      <c r="A101" s="104"/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  <c r="AG101" s="104"/>
      <c r="AH101" s="104"/>
      <c r="AI101" s="104"/>
      <c r="AJ101" s="104"/>
      <c r="AK101" s="104"/>
      <c r="AL101" s="104"/>
      <c r="AM101" s="104"/>
      <c r="AN101" s="104"/>
      <c r="AO101" s="104"/>
      <c r="AP101" s="104"/>
      <c r="AQ101" s="104"/>
    </row>
    <row r="102" spans="1:43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  <c r="AG102" s="104"/>
      <c r="AH102" s="104"/>
      <c r="AI102" s="104"/>
      <c r="AJ102" s="104"/>
      <c r="AK102" s="104"/>
      <c r="AL102" s="104"/>
      <c r="AM102" s="104"/>
      <c r="AN102" s="104"/>
      <c r="AO102" s="104"/>
      <c r="AP102" s="104"/>
      <c r="AQ102" s="104"/>
    </row>
    <row r="103" spans="1:43">
      <c r="A103" s="104"/>
      <c r="B103" s="104"/>
      <c r="C103" s="104"/>
      <c r="D103" s="104"/>
      <c r="E103" s="104"/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</row>
    <row r="104" spans="1:43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  <c r="AA104" s="104"/>
      <c r="AB104" s="104"/>
      <c r="AC104" s="104"/>
      <c r="AD104" s="104"/>
      <c r="AE104" s="104"/>
      <c r="AF104" s="104"/>
      <c r="AG104" s="104"/>
      <c r="AH104" s="104"/>
      <c r="AI104" s="104"/>
      <c r="AJ104" s="104"/>
      <c r="AK104" s="104"/>
      <c r="AL104" s="104"/>
      <c r="AM104" s="104"/>
      <c r="AN104" s="104"/>
      <c r="AO104" s="104"/>
      <c r="AP104" s="104"/>
      <c r="AQ104" s="104"/>
    </row>
    <row r="105" spans="1:43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</row>
    <row r="106" spans="1:43">
      <c r="A106" s="104"/>
      <c r="B106" s="104"/>
      <c r="C106" s="104"/>
      <c r="D106" s="104"/>
      <c r="E106" s="104"/>
      <c r="F106" s="104"/>
      <c r="G106" s="104"/>
      <c r="H106" s="104"/>
      <c r="I106" s="104"/>
      <c r="J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  <c r="AA106" s="104"/>
      <c r="AB106" s="104"/>
      <c r="AC106" s="104"/>
      <c r="AD106" s="104"/>
      <c r="AE106" s="104"/>
      <c r="AF106" s="104"/>
      <c r="AG106" s="104"/>
      <c r="AH106" s="104"/>
      <c r="AI106" s="104"/>
      <c r="AJ106" s="104"/>
      <c r="AK106" s="104"/>
      <c r="AL106" s="104"/>
      <c r="AM106" s="104"/>
      <c r="AN106" s="104"/>
      <c r="AO106" s="104"/>
      <c r="AP106" s="104"/>
      <c r="AQ106" s="104"/>
    </row>
    <row r="107" spans="1:43">
      <c r="A107" s="104"/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</row>
    <row r="108" spans="1:43">
      <c r="A108" s="104"/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</row>
    <row r="109" spans="1:43">
      <c r="A109" s="104"/>
      <c r="B109" s="104"/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</row>
    <row r="110" spans="1:43">
      <c r="A110" s="104"/>
      <c r="B110" s="104"/>
      <c r="C110" s="104"/>
      <c r="D110" s="104"/>
      <c r="E110" s="104"/>
      <c r="F110" s="104"/>
      <c r="G110" s="104"/>
      <c r="H110" s="104"/>
      <c r="I110" s="104"/>
      <c r="J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  <c r="AA110" s="104"/>
      <c r="AB110" s="104"/>
      <c r="AC110" s="104"/>
      <c r="AD110" s="104"/>
      <c r="AE110" s="104"/>
      <c r="AF110" s="104"/>
      <c r="AG110" s="104"/>
      <c r="AH110" s="104"/>
      <c r="AI110" s="104"/>
      <c r="AJ110" s="104"/>
      <c r="AK110" s="104"/>
      <c r="AL110" s="104"/>
      <c r="AM110" s="104"/>
      <c r="AN110" s="104"/>
      <c r="AO110" s="104"/>
      <c r="AP110" s="104"/>
      <c r="AQ110" s="104"/>
    </row>
    <row r="111" spans="1:43">
      <c r="A111" s="104"/>
      <c r="B111" s="104"/>
      <c r="C111" s="104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4"/>
      <c r="AH111" s="104"/>
      <c r="AI111" s="104"/>
      <c r="AJ111" s="104"/>
      <c r="AK111" s="104"/>
      <c r="AL111" s="104"/>
      <c r="AM111" s="104"/>
      <c r="AN111" s="104"/>
      <c r="AO111" s="104"/>
      <c r="AP111" s="104"/>
      <c r="AQ111" s="104"/>
    </row>
    <row r="112" spans="1:43">
      <c r="A112" s="104"/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  <c r="AA112" s="104"/>
      <c r="AB112" s="104"/>
      <c r="AC112" s="104"/>
      <c r="AD112" s="104"/>
      <c r="AE112" s="104"/>
      <c r="AF112" s="104"/>
      <c r="AG112" s="104"/>
      <c r="AH112" s="104"/>
      <c r="AI112" s="104"/>
      <c r="AJ112" s="104"/>
      <c r="AK112" s="104"/>
      <c r="AL112" s="104"/>
      <c r="AM112" s="104"/>
      <c r="AN112" s="104"/>
      <c r="AO112" s="104"/>
      <c r="AP112" s="104"/>
      <c r="AQ112" s="104"/>
    </row>
    <row r="113" spans="1:43">
      <c r="A113" s="104"/>
      <c r="B113" s="104"/>
      <c r="C113" s="104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</row>
    <row r="114" spans="1:43">
      <c r="A114" s="104"/>
      <c r="B114" s="104"/>
      <c r="C114" s="104"/>
      <c r="D114" s="104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  <c r="AA114" s="104"/>
      <c r="AB114" s="104"/>
      <c r="AC114" s="104"/>
      <c r="AD114" s="104"/>
      <c r="AE114" s="104"/>
      <c r="AF114" s="104"/>
      <c r="AG114" s="104"/>
      <c r="AH114" s="104"/>
      <c r="AI114" s="104"/>
      <c r="AJ114" s="104"/>
      <c r="AK114" s="104"/>
      <c r="AL114" s="104"/>
      <c r="AM114" s="104"/>
      <c r="AN114" s="104"/>
      <c r="AO114" s="104"/>
      <c r="AP114" s="104"/>
      <c r="AQ114" s="104"/>
    </row>
    <row r="115" spans="1:43">
      <c r="A115" s="104"/>
      <c r="B115" s="104"/>
      <c r="C115" s="104"/>
      <c r="D115" s="104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  <c r="AA115" s="104"/>
      <c r="AB115" s="104"/>
      <c r="AC115" s="104"/>
      <c r="AD115" s="104"/>
      <c r="AE115" s="104"/>
      <c r="AF115" s="104"/>
      <c r="AG115" s="104"/>
      <c r="AH115" s="104"/>
      <c r="AI115" s="104"/>
      <c r="AJ115" s="104"/>
      <c r="AK115" s="104"/>
      <c r="AL115" s="104"/>
      <c r="AM115" s="104"/>
      <c r="AN115" s="104"/>
      <c r="AO115" s="104"/>
      <c r="AP115" s="104"/>
      <c r="AQ115" s="104"/>
    </row>
    <row r="116" spans="1:43">
      <c r="A116" s="104"/>
      <c r="B116" s="104"/>
      <c r="C116" s="104"/>
      <c r="D116" s="104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4"/>
      <c r="AH116" s="104"/>
      <c r="AI116" s="104"/>
      <c r="AJ116" s="104"/>
      <c r="AK116" s="104"/>
      <c r="AL116" s="104"/>
      <c r="AM116" s="104"/>
      <c r="AN116" s="104"/>
      <c r="AO116" s="104"/>
      <c r="AP116" s="104"/>
      <c r="AQ116" s="104"/>
    </row>
    <row r="117" spans="1:43">
      <c r="A117" s="104"/>
      <c r="B117" s="104"/>
      <c r="C117" s="104"/>
      <c r="D117" s="104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4"/>
      <c r="AK117" s="104"/>
      <c r="AL117" s="104"/>
      <c r="AM117" s="104"/>
      <c r="AN117" s="104"/>
      <c r="AO117" s="104"/>
      <c r="AP117" s="104"/>
      <c r="AQ117" s="104"/>
    </row>
    <row r="118" spans="1:43">
      <c r="A118" s="104"/>
      <c r="B118" s="104"/>
      <c r="C118" s="104"/>
      <c r="D118" s="104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04"/>
      <c r="AN118" s="104"/>
      <c r="AO118" s="104"/>
      <c r="AP118" s="104"/>
      <c r="AQ118" s="104"/>
    </row>
    <row r="119" spans="1:43">
      <c r="A119" s="104"/>
      <c r="B119" s="104"/>
      <c r="C119" s="104"/>
      <c r="D119" s="104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  <c r="AA119" s="104"/>
      <c r="AB119" s="104"/>
      <c r="AC119" s="104"/>
      <c r="AD119" s="104"/>
      <c r="AE119" s="104"/>
      <c r="AF119" s="104"/>
      <c r="AG119" s="104"/>
      <c r="AH119" s="104"/>
      <c r="AI119" s="104"/>
      <c r="AJ119" s="104"/>
      <c r="AK119" s="104"/>
      <c r="AL119" s="104"/>
      <c r="AM119" s="104"/>
      <c r="AN119" s="104"/>
      <c r="AO119" s="104"/>
      <c r="AP119" s="104"/>
      <c r="AQ119" s="104"/>
    </row>
    <row r="120" spans="1:43">
      <c r="A120" s="104"/>
      <c r="B120" s="104"/>
      <c r="C120" s="104"/>
      <c r="D120" s="104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  <c r="AA120" s="104"/>
      <c r="AB120" s="104"/>
      <c r="AC120" s="104"/>
      <c r="AD120" s="104"/>
      <c r="AE120" s="104"/>
      <c r="AF120" s="104"/>
      <c r="AG120" s="104"/>
      <c r="AH120" s="104"/>
      <c r="AI120" s="104"/>
      <c r="AJ120" s="104"/>
      <c r="AK120" s="104"/>
      <c r="AL120" s="104"/>
      <c r="AM120" s="104"/>
      <c r="AN120" s="104"/>
      <c r="AO120" s="104"/>
      <c r="AP120" s="104"/>
      <c r="AQ120" s="104"/>
    </row>
    <row r="121" spans="1:43">
      <c r="A121" s="104"/>
      <c r="B121" s="104"/>
      <c r="C121" s="104"/>
      <c r="D121" s="104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  <c r="AA121" s="104"/>
      <c r="AB121" s="104"/>
      <c r="AC121" s="104"/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04"/>
      <c r="AN121" s="104"/>
      <c r="AO121" s="104"/>
      <c r="AP121" s="104"/>
      <c r="AQ121" s="104"/>
    </row>
    <row r="122" spans="1:43">
      <c r="A122" s="104"/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  <c r="AA122" s="104"/>
      <c r="AB122" s="104"/>
      <c r="AC122" s="104"/>
      <c r="AD122" s="104"/>
      <c r="AE122" s="104"/>
      <c r="AF122" s="104"/>
      <c r="AG122" s="104"/>
      <c r="AH122" s="104"/>
      <c r="AI122" s="104"/>
      <c r="AJ122" s="104"/>
      <c r="AK122" s="104"/>
      <c r="AL122" s="104"/>
      <c r="AM122" s="104"/>
      <c r="AN122" s="104"/>
      <c r="AO122" s="104"/>
      <c r="AP122" s="104"/>
      <c r="AQ122" s="104"/>
    </row>
    <row r="123" spans="1:43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4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</row>
    <row r="124" spans="1:43">
      <c r="A124" s="104"/>
      <c r="B124" s="104"/>
      <c r="C124" s="104"/>
      <c r="D124" s="104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104"/>
      <c r="AH124" s="104"/>
      <c r="AI124" s="104"/>
      <c r="AJ124" s="104"/>
      <c r="AK124" s="104"/>
      <c r="AL124" s="104"/>
      <c r="AM124" s="104"/>
      <c r="AN124" s="104"/>
      <c r="AO124" s="104"/>
      <c r="AP124" s="104"/>
      <c r="AQ124" s="104"/>
    </row>
    <row r="125" spans="1:43">
      <c r="A125" s="104"/>
      <c r="B125" s="104"/>
      <c r="C125" s="104"/>
      <c r="D125" s="104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  <c r="AA125" s="104"/>
      <c r="AB125" s="104"/>
      <c r="AC125" s="104"/>
      <c r="AD125" s="104"/>
      <c r="AE125" s="104"/>
      <c r="AF125" s="104"/>
      <c r="AG125" s="104"/>
      <c r="AH125" s="104"/>
      <c r="AI125" s="104"/>
      <c r="AJ125" s="104"/>
      <c r="AK125" s="104"/>
      <c r="AL125" s="104"/>
      <c r="AM125" s="104"/>
      <c r="AN125" s="104"/>
      <c r="AO125" s="104"/>
      <c r="AP125" s="104"/>
      <c r="AQ125" s="104"/>
    </row>
    <row r="126" spans="1:43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  <c r="AA126" s="104"/>
      <c r="AB126" s="104"/>
      <c r="AC126" s="104"/>
      <c r="AD126" s="104"/>
      <c r="AE126" s="104"/>
      <c r="AF126" s="104"/>
      <c r="AG126" s="104"/>
      <c r="AH126" s="104"/>
      <c r="AI126" s="104"/>
      <c r="AJ126" s="104"/>
      <c r="AK126" s="104"/>
      <c r="AL126" s="104"/>
      <c r="AM126" s="104"/>
      <c r="AN126" s="104"/>
      <c r="AO126" s="104"/>
      <c r="AP126" s="104"/>
      <c r="AQ126" s="104"/>
    </row>
    <row r="127" spans="1:43">
      <c r="A127" s="104"/>
      <c r="B127" s="104"/>
      <c r="C127" s="104"/>
      <c r="D127" s="104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  <c r="AA127" s="104"/>
      <c r="AB127" s="104"/>
      <c r="AC127" s="104"/>
      <c r="AD127" s="104"/>
      <c r="AE127" s="104"/>
      <c r="AF127" s="104"/>
      <c r="AG127" s="104"/>
      <c r="AH127" s="104"/>
      <c r="AI127" s="104"/>
      <c r="AJ127" s="104"/>
      <c r="AK127" s="104"/>
      <c r="AL127" s="104"/>
      <c r="AM127" s="104"/>
      <c r="AN127" s="104"/>
      <c r="AO127" s="104"/>
      <c r="AP127" s="104"/>
      <c r="AQ127" s="104"/>
    </row>
    <row r="128" spans="1:43">
      <c r="A128" s="104"/>
      <c r="B128" s="104"/>
      <c r="C128" s="104"/>
      <c r="D128" s="104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  <c r="AA128" s="104"/>
      <c r="AB128" s="104"/>
      <c r="AC128" s="104"/>
      <c r="AD128" s="104"/>
      <c r="AE128" s="104"/>
      <c r="AF128" s="104"/>
      <c r="AG128" s="104"/>
      <c r="AH128" s="104"/>
      <c r="AI128" s="104"/>
      <c r="AJ128" s="104"/>
      <c r="AK128" s="104"/>
      <c r="AL128" s="104"/>
      <c r="AM128" s="104"/>
      <c r="AN128" s="104"/>
      <c r="AO128" s="104"/>
      <c r="AP128" s="104"/>
      <c r="AQ128" s="104"/>
    </row>
    <row r="129" spans="1:43">
      <c r="A129" s="104"/>
      <c r="B129" s="104"/>
      <c r="C129" s="104"/>
      <c r="D129" s="104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  <c r="AA129" s="104"/>
      <c r="AB129" s="104"/>
      <c r="AC129" s="104"/>
      <c r="AD129" s="104"/>
      <c r="AE129" s="104"/>
      <c r="AF129" s="104"/>
      <c r="AG129" s="104"/>
      <c r="AH129" s="104"/>
      <c r="AI129" s="104"/>
      <c r="AJ129" s="104"/>
      <c r="AK129" s="104"/>
      <c r="AL129" s="104"/>
      <c r="AM129" s="104"/>
      <c r="AN129" s="104"/>
      <c r="AO129" s="104"/>
      <c r="AP129" s="104"/>
      <c r="AQ129" s="104"/>
    </row>
    <row r="130" spans="1:43">
      <c r="A130" s="104"/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  <c r="AA130" s="104"/>
      <c r="AB130" s="104"/>
      <c r="AC130" s="104"/>
      <c r="AD130" s="104"/>
      <c r="AE130" s="104"/>
      <c r="AF130" s="104"/>
      <c r="AG130" s="104"/>
      <c r="AH130" s="104"/>
      <c r="AI130" s="104"/>
      <c r="AJ130" s="104"/>
      <c r="AK130" s="104"/>
      <c r="AL130" s="104"/>
      <c r="AM130" s="104"/>
      <c r="AN130" s="104"/>
      <c r="AO130" s="104"/>
      <c r="AP130" s="104"/>
      <c r="AQ130" s="104"/>
    </row>
    <row r="131" spans="1:43">
      <c r="A131" s="104"/>
      <c r="B131" s="104"/>
      <c r="C131" s="104"/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  <c r="AA131" s="104"/>
      <c r="AB131" s="104"/>
      <c r="AC131" s="104"/>
      <c r="AD131" s="104"/>
      <c r="AE131" s="104"/>
      <c r="AF131" s="104"/>
      <c r="AG131" s="104"/>
      <c r="AH131" s="104"/>
      <c r="AI131" s="104"/>
      <c r="AJ131" s="104"/>
      <c r="AK131" s="104"/>
      <c r="AL131" s="104"/>
      <c r="AM131" s="104"/>
      <c r="AN131" s="104"/>
      <c r="AO131" s="104"/>
      <c r="AP131" s="104"/>
      <c r="AQ131" s="104"/>
    </row>
    <row r="132" spans="1:43">
      <c r="A132" s="104"/>
      <c r="B132" s="104"/>
      <c r="C132" s="104"/>
      <c r="D132" s="104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  <c r="AA132" s="104"/>
      <c r="AB132" s="104"/>
      <c r="AC132" s="104"/>
      <c r="AD132" s="104"/>
      <c r="AE132" s="104"/>
      <c r="AF132" s="104"/>
      <c r="AG132" s="104"/>
      <c r="AH132" s="104"/>
      <c r="AI132" s="104"/>
      <c r="AJ132" s="104"/>
      <c r="AK132" s="104"/>
      <c r="AL132" s="104"/>
      <c r="AM132" s="104"/>
      <c r="AN132" s="104"/>
      <c r="AO132" s="104"/>
      <c r="AP132" s="104"/>
      <c r="AQ132" s="104"/>
    </row>
    <row r="133" spans="1:43">
      <c r="A133" s="104"/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  <c r="AA133" s="104"/>
      <c r="AB133" s="104"/>
      <c r="AC133" s="104"/>
      <c r="AD133" s="104"/>
      <c r="AE133" s="104"/>
      <c r="AF133" s="104"/>
      <c r="AG133" s="104"/>
      <c r="AH133" s="104"/>
      <c r="AI133" s="104"/>
      <c r="AJ133" s="104"/>
      <c r="AK133" s="104"/>
      <c r="AL133" s="104"/>
      <c r="AM133" s="104"/>
      <c r="AN133" s="104"/>
      <c r="AO133" s="104"/>
      <c r="AP133" s="104"/>
      <c r="AQ133" s="104"/>
    </row>
    <row r="134" spans="1:43">
      <c r="A134" s="104"/>
      <c r="B134" s="104"/>
      <c r="C134" s="104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  <c r="AA134" s="104"/>
      <c r="AB134" s="104"/>
      <c r="AC134" s="104"/>
      <c r="AD134" s="104"/>
      <c r="AE134" s="104"/>
      <c r="AF134" s="104"/>
      <c r="AG134" s="104"/>
      <c r="AH134" s="104"/>
      <c r="AI134" s="104"/>
      <c r="AJ134" s="104"/>
      <c r="AK134" s="104"/>
      <c r="AL134" s="104"/>
      <c r="AM134" s="104"/>
      <c r="AN134" s="104"/>
      <c r="AO134" s="104"/>
      <c r="AP134" s="104"/>
      <c r="AQ134" s="104"/>
    </row>
    <row r="135" spans="1:43">
      <c r="A135" s="104"/>
      <c r="B135" s="104"/>
      <c r="C135" s="104"/>
      <c r="D135" s="104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  <c r="AA135" s="104"/>
      <c r="AB135" s="104"/>
      <c r="AC135" s="104"/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04"/>
      <c r="AN135" s="104"/>
      <c r="AO135" s="104"/>
      <c r="AP135" s="104"/>
      <c r="AQ135" s="104"/>
    </row>
    <row r="136" spans="1:43">
      <c r="A136" s="104"/>
      <c r="B136" s="104"/>
      <c r="C136" s="104"/>
      <c r="D136" s="104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  <c r="AA136" s="104"/>
      <c r="AB136" s="104"/>
      <c r="AC136" s="104"/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04"/>
      <c r="AN136" s="104"/>
      <c r="AO136" s="104"/>
      <c r="AP136" s="104"/>
      <c r="AQ136" s="104"/>
    </row>
    <row r="137" spans="1:43">
      <c r="A137" s="104"/>
      <c r="B137" s="104"/>
      <c r="C137" s="104"/>
      <c r="D137" s="104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  <c r="AA137" s="104"/>
      <c r="AB137" s="104"/>
      <c r="AC137" s="104"/>
      <c r="AD137" s="104"/>
      <c r="AE137" s="104"/>
      <c r="AF137" s="104"/>
      <c r="AG137" s="104"/>
      <c r="AH137" s="104"/>
      <c r="AI137" s="104"/>
      <c r="AJ137" s="104"/>
      <c r="AK137" s="104"/>
      <c r="AL137" s="104"/>
      <c r="AM137" s="104"/>
      <c r="AN137" s="104"/>
      <c r="AO137" s="104"/>
      <c r="AP137" s="104"/>
      <c r="AQ137" s="104"/>
    </row>
    <row r="138" spans="1:43">
      <c r="A138" s="104"/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  <c r="AA138" s="104"/>
      <c r="AB138" s="104"/>
      <c r="AC138" s="104"/>
      <c r="AD138" s="104"/>
      <c r="AE138" s="104"/>
      <c r="AF138" s="104"/>
      <c r="AG138" s="104"/>
      <c r="AH138" s="104"/>
      <c r="AI138" s="104"/>
      <c r="AJ138" s="104"/>
      <c r="AK138" s="104"/>
      <c r="AL138" s="104"/>
      <c r="AM138" s="104"/>
      <c r="AN138" s="104"/>
      <c r="AO138" s="104"/>
      <c r="AP138" s="104"/>
      <c r="AQ138" s="104"/>
    </row>
    <row r="139" spans="1:43">
      <c r="A139" s="104"/>
      <c r="B139" s="104"/>
      <c r="C139" s="104"/>
      <c r="D139" s="104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  <c r="AA139" s="104"/>
      <c r="AB139" s="104"/>
      <c r="AC139" s="104"/>
      <c r="AD139" s="104"/>
      <c r="AE139" s="104"/>
      <c r="AF139" s="104"/>
      <c r="AG139" s="104"/>
      <c r="AH139" s="104"/>
      <c r="AI139" s="104"/>
      <c r="AJ139" s="104"/>
      <c r="AK139" s="104"/>
      <c r="AL139" s="104"/>
      <c r="AM139" s="104"/>
      <c r="AN139" s="104"/>
      <c r="AO139" s="104"/>
      <c r="AP139" s="104"/>
      <c r="AQ139" s="104"/>
    </row>
    <row r="140" spans="1:43">
      <c r="A140" s="104"/>
      <c r="B140" s="104"/>
      <c r="C140" s="104"/>
      <c r="D140" s="104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  <c r="AA140" s="104"/>
      <c r="AB140" s="104"/>
      <c r="AC140" s="104"/>
      <c r="AD140" s="104"/>
      <c r="AE140" s="104"/>
      <c r="AF140" s="104"/>
      <c r="AG140" s="104"/>
      <c r="AH140" s="104"/>
      <c r="AI140" s="104"/>
      <c r="AJ140" s="104"/>
      <c r="AK140" s="104"/>
      <c r="AL140" s="104"/>
      <c r="AM140" s="104"/>
      <c r="AN140" s="104"/>
      <c r="AO140" s="104"/>
      <c r="AP140" s="104"/>
      <c r="AQ140" s="104"/>
    </row>
    <row r="141" spans="1:43">
      <c r="A141" s="104"/>
      <c r="B141" s="104"/>
      <c r="C141" s="104"/>
      <c r="D141" s="104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4"/>
      <c r="AH141" s="104"/>
      <c r="AI141" s="104"/>
      <c r="AJ141" s="104"/>
      <c r="AK141" s="104"/>
      <c r="AL141" s="104"/>
      <c r="AM141" s="104"/>
      <c r="AN141" s="104"/>
      <c r="AO141" s="104"/>
      <c r="AP141" s="104"/>
      <c r="AQ141" s="104"/>
    </row>
    <row r="142" spans="1:43">
      <c r="A142" s="104"/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</row>
    <row r="143" spans="1:43">
      <c r="A143" s="104"/>
      <c r="B143" s="104"/>
      <c r="C143" s="104"/>
      <c r="D143" s="104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</row>
    <row r="144" spans="1:43">
      <c r="A144" s="104"/>
      <c r="B144" s="104"/>
      <c r="C144" s="104"/>
      <c r="D144" s="104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</row>
    <row r="145" spans="1:43">
      <c r="A145" s="104"/>
      <c r="B145" s="104"/>
      <c r="C145" s="104"/>
      <c r="D145" s="104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  <c r="AA145" s="104"/>
      <c r="AB145" s="104"/>
      <c r="AC145" s="104"/>
      <c r="AD145" s="104"/>
      <c r="AE145" s="104"/>
      <c r="AF145" s="104"/>
      <c r="AG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</row>
    <row r="146" spans="1:43">
      <c r="A146" s="104"/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</row>
    <row r="147" spans="1:43">
      <c r="A147" s="104"/>
      <c r="B147" s="104"/>
      <c r="C147" s="104"/>
      <c r="D147" s="104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  <c r="AA147" s="104"/>
      <c r="AB147" s="104"/>
      <c r="AC147" s="104"/>
      <c r="AD147" s="104"/>
      <c r="AE147" s="104"/>
      <c r="AF147" s="104"/>
      <c r="AG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</row>
    <row r="148" spans="1:43">
      <c r="A148" s="104"/>
      <c r="B148" s="104"/>
      <c r="C148" s="104"/>
      <c r="D148" s="104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</row>
    <row r="149" spans="1:43">
      <c r="A149" s="104"/>
      <c r="B149" s="104"/>
      <c r="C149" s="104"/>
      <c r="D149" s="104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  <c r="AA149" s="104"/>
      <c r="AB149" s="104"/>
      <c r="AC149" s="104"/>
      <c r="AD149" s="104"/>
      <c r="AE149" s="104"/>
      <c r="AF149" s="104"/>
      <c r="AG149" s="104"/>
      <c r="AH149" s="104"/>
      <c r="AI149" s="104"/>
      <c r="AJ149" s="104"/>
      <c r="AK149" s="104"/>
      <c r="AL149" s="104"/>
      <c r="AM149" s="104"/>
      <c r="AN149" s="104"/>
      <c r="AO149" s="104"/>
      <c r="AP149" s="104"/>
      <c r="AQ149" s="104"/>
    </row>
    <row r="150" spans="1:43">
      <c r="A150" s="104"/>
      <c r="B150" s="104"/>
      <c r="C150" s="104"/>
      <c r="D150" s="104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</row>
    <row r="151" spans="1:43">
      <c r="A151" s="104"/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  <c r="AA151" s="104"/>
      <c r="AB151" s="104"/>
      <c r="AC151" s="104"/>
      <c r="AD151" s="104"/>
      <c r="AE151" s="104"/>
      <c r="AF151" s="104"/>
      <c r="AG151" s="104"/>
      <c r="AH151" s="104"/>
      <c r="AI151" s="104"/>
      <c r="AJ151" s="104"/>
      <c r="AK151" s="104"/>
      <c r="AL151" s="104"/>
      <c r="AM151" s="104"/>
      <c r="AN151" s="104"/>
      <c r="AO151" s="104"/>
      <c r="AP151" s="104"/>
      <c r="AQ151" s="104"/>
    </row>
    <row r="152" spans="1:43">
      <c r="A152" s="104"/>
      <c r="B152" s="104"/>
      <c r="C152" s="104"/>
      <c r="D152" s="104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4"/>
      <c r="AH152" s="104"/>
      <c r="AI152" s="104"/>
      <c r="AJ152" s="104"/>
      <c r="AK152" s="104"/>
      <c r="AL152" s="104"/>
      <c r="AM152" s="104"/>
      <c r="AN152" s="104"/>
      <c r="AO152" s="104"/>
      <c r="AP152" s="104"/>
      <c r="AQ152" s="104"/>
    </row>
    <row r="153" spans="1:43">
      <c r="A153" s="104"/>
      <c r="B153" s="104"/>
      <c r="C153" s="104"/>
      <c r="D153" s="104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  <c r="AA153" s="104"/>
      <c r="AB153" s="104"/>
      <c r="AC153" s="104"/>
      <c r="AD153" s="104"/>
      <c r="AE153" s="104"/>
      <c r="AF153" s="104"/>
      <c r="AG153" s="104"/>
      <c r="AH153" s="104"/>
      <c r="AI153" s="104"/>
      <c r="AJ153" s="104"/>
      <c r="AK153" s="104"/>
      <c r="AL153" s="104"/>
      <c r="AM153" s="104"/>
      <c r="AN153" s="104"/>
      <c r="AO153" s="104"/>
      <c r="AP153" s="104"/>
      <c r="AQ153" s="104"/>
    </row>
    <row r="154" spans="1:43">
      <c r="A154" s="104"/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  <c r="AA154" s="104"/>
      <c r="AB154" s="104"/>
      <c r="AC154" s="104"/>
      <c r="AD154" s="104"/>
      <c r="AE154" s="104"/>
      <c r="AF154" s="104"/>
      <c r="AG154" s="104"/>
      <c r="AH154" s="104"/>
      <c r="AI154" s="104"/>
      <c r="AJ154" s="104"/>
      <c r="AK154" s="104"/>
      <c r="AL154" s="104"/>
      <c r="AM154" s="104"/>
      <c r="AN154" s="104"/>
      <c r="AO154" s="104"/>
      <c r="AP154" s="104"/>
      <c r="AQ154" s="104"/>
    </row>
    <row r="155" spans="1:43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  <c r="AA155" s="104"/>
      <c r="AB155" s="104"/>
      <c r="AC155" s="104"/>
      <c r="AD155" s="104"/>
      <c r="AE155" s="104"/>
      <c r="AF155" s="104"/>
      <c r="AG155" s="104"/>
      <c r="AH155" s="104"/>
      <c r="AI155" s="104"/>
      <c r="AJ155" s="104"/>
      <c r="AK155" s="104"/>
      <c r="AL155" s="104"/>
      <c r="AM155" s="104"/>
      <c r="AN155" s="104"/>
      <c r="AO155" s="104"/>
      <c r="AP155" s="104"/>
      <c r="AQ155" s="104"/>
    </row>
    <row r="156" spans="1:43">
      <c r="A156" s="104"/>
      <c r="B156" s="104"/>
      <c r="C156" s="104"/>
      <c r="D156" s="104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  <c r="AA156" s="104"/>
      <c r="AB156" s="104"/>
      <c r="AC156" s="104"/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04"/>
      <c r="AN156" s="104"/>
      <c r="AO156" s="104"/>
      <c r="AP156" s="104"/>
      <c r="AQ156" s="104"/>
    </row>
    <row r="157" spans="1:43">
      <c r="A157" s="104"/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  <c r="AA157" s="104"/>
      <c r="AB157" s="104"/>
      <c r="AC157" s="104"/>
      <c r="AD157" s="104"/>
      <c r="AE157" s="104"/>
      <c r="AF157" s="104"/>
      <c r="AG157" s="104"/>
      <c r="AH157" s="104"/>
      <c r="AI157" s="104"/>
      <c r="AJ157" s="104"/>
      <c r="AK157" s="104"/>
      <c r="AL157" s="104"/>
      <c r="AM157" s="104"/>
      <c r="AN157" s="104"/>
      <c r="AO157" s="104"/>
      <c r="AP157" s="104"/>
      <c r="AQ157" s="104"/>
    </row>
    <row r="158" spans="1:43">
      <c r="A158" s="104"/>
      <c r="B158" s="104"/>
      <c r="C158" s="104"/>
      <c r="D158" s="104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  <c r="AA158" s="104"/>
      <c r="AB158" s="104"/>
      <c r="AC158" s="104"/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04"/>
      <c r="AN158" s="104"/>
      <c r="AO158" s="104"/>
      <c r="AP158" s="104"/>
      <c r="AQ158" s="104"/>
    </row>
    <row r="159" spans="1:43">
      <c r="A159" s="104"/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104"/>
      <c r="AI159" s="104"/>
      <c r="AJ159" s="104"/>
      <c r="AK159" s="104"/>
      <c r="AL159" s="104"/>
      <c r="AM159" s="104"/>
      <c r="AN159" s="104"/>
      <c r="AO159" s="104"/>
      <c r="AP159" s="104"/>
      <c r="AQ159" s="104"/>
    </row>
    <row r="160" spans="1:43">
      <c r="A160" s="104"/>
      <c r="B160" s="104"/>
      <c r="C160" s="104"/>
      <c r="D160" s="104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  <c r="AA160" s="104"/>
      <c r="AB160" s="104"/>
      <c r="AC160" s="104"/>
      <c r="AD160" s="104"/>
      <c r="AE160" s="104"/>
      <c r="AF160" s="104"/>
      <c r="AG160" s="104"/>
      <c r="AH160" s="104"/>
      <c r="AI160" s="104"/>
      <c r="AJ160" s="104"/>
      <c r="AK160" s="104"/>
      <c r="AL160" s="104"/>
      <c r="AM160" s="104"/>
      <c r="AN160" s="104"/>
      <c r="AO160" s="104"/>
      <c r="AP160" s="104"/>
      <c r="AQ160" s="104"/>
    </row>
    <row r="161" spans="1:43">
      <c r="A161" s="104"/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  <c r="AA161" s="104"/>
      <c r="AB161" s="104"/>
      <c r="AC161" s="104"/>
      <c r="AD161" s="104"/>
      <c r="AE161" s="104"/>
      <c r="AF161" s="104"/>
      <c r="AG161" s="104"/>
      <c r="AH161" s="104"/>
      <c r="AI161" s="104"/>
      <c r="AJ161" s="104"/>
      <c r="AK161" s="104"/>
      <c r="AL161" s="104"/>
      <c r="AM161" s="104"/>
      <c r="AN161" s="104"/>
      <c r="AO161" s="104"/>
      <c r="AP161" s="104"/>
      <c r="AQ161" s="104"/>
    </row>
    <row r="162" spans="1:43">
      <c r="A162" s="104"/>
      <c r="B162" s="104"/>
      <c r="C162" s="104"/>
      <c r="D162" s="104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  <c r="AA162" s="104"/>
      <c r="AB162" s="104"/>
      <c r="AC162" s="104"/>
      <c r="AD162" s="104"/>
      <c r="AE162" s="104"/>
      <c r="AF162" s="104"/>
      <c r="AG162" s="104"/>
      <c r="AH162" s="104"/>
      <c r="AI162" s="104"/>
      <c r="AJ162" s="104"/>
      <c r="AK162" s="104"/>
      <c r="AL162" s="104"/>
      <c r="AM162" s="104"/>
      <c r="AN162" s="104"/>
      <c r="AO162" s="104"/>
      <c r="AP162" s="104"/>
      <c r="AQ162" s="104"/>
    </row>
    <row r="163" spans="1:43">
      <c r="A163" s="104"/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</row>
    <row r="164" spans="1:43">
      <c r="A164" s="104"/>
      <c r="B164" s="104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</row>
    <row r="165" spans="1:43">
      <c r="A165" s="104"/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  <c r="AA165" s="104"/>
      <c r="AB165" s="104"/>
      <c r="AC165" s="104"/>
      <c r="AD165" s="104"/>
      <c r="AE165" s="104"/>
      <c r="AF165" s="104"/>
      <c r="AG165" s="104"/>
      <c r="AH165" s="104"/>
      <c r="AI165" s="104"/>
      <c r="AJ165" s="104"/>
      <c r="AK165" s="104"/>
      <c r="AL165" s="104"/>
      <c r="AM165" s="104"/>
      <c r="AN165" s="104"/>
      <c r="AO165" s="104"/>
      <c r="AP165" s="104"/>
      <c r="AQ165" s="104"/>
    </row>
    <row r="166" spans="1:43">
      <c r="A166" s="104"/>
      <c r="B166" s="104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4"/>
      <c r="AQ166" s="104"/>
    </row>
    <row r="167" spans="1:43">
      <c r="A167" s="104"/>
      <c r="B167" s="104"/>
      <c r="C167" s="104"/>
      <c r="D167" s="104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4"/>
      <c r="AK167" s="104"/>
      <c r="AL167" s="104"/>
      <c r="AM167" s="104"/>
      <c r="AN167" s="104"/>
      <c r="AO167" s="104"/>
      <c r="AP167" s="104"/>
      <c r="AQ167" s="104"/>
    </row>
    <row r="168" spans="1:43">
      <c r="A168" s="104"/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</row>
    <row r="169" spans="1:43">
      <c r="A169" s="104"/>
      <c r="B169" s="104"/>
      <c r="C169" s="104"/>
      <c r="D169" s="104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  <c r="AA169" s="104"/>
      <c r="AB169" s="104"/>
      <c r="AC169" s="104"/>
      <c r="AD169" s="104"/>
      <c r="AE169" s="104"/>
      <c r="AF169" s="104"/>
      <c r="AG169" s="104"/>
      <c r="AH169" s="104"/>
      <c r="AI169" s="104"/>
      <c r="AJ169" s="104"/>
      <c r="AK169" s="104"/>
      <c r="AL169" s="104"/>
      <c r="AM169" s="104"/>
      <c r="AN169" s="104"/>
      <c r="AO169" s="104"/>
      <c r="AP169" s="104"/>
      <c r="AQ169" s="104"/>
    </row>
    <row r="170" spans="1:43">
      <c r="A170" s="104"/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  <c r="AA170" s="104"/>
      <c r="AB170" s="104"/>
      <c r="AC170" s="104"/>
      <c r="AD170" s="104"/>
      <c r="AE170" s="104"/>
      <c r="AF170" s="104"/>
      <c r="AG170" s="104"/>
      <c r="AH170" s="104"/>
      <c r="AI170" s="104"/>
      <c r="AJ170" s="104"/>
      <c r="AK170" s="104"/>
      <c r="AL170" s="104"/>
      <c r="AM170" s="104"/>
      <c r="AN170" s="104"/>
      <c r="AO170" s="104"/>
      <c r="AP170" s="104"/>
      <c r="AQ170" s="104"/>
    </row>
    <row r="171" spans="1:43">
      <c r="A171" s="104"/>
      <c r="B171" s="104"/>
      <c r="C171" s="104"/>
      <c r="D171" s="104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</row>
    <row r="172" spans="1:43">
      <c r="A172" s="104"/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  <c r="AA172" s="104"/>
      <c r="AB172" s="104"/>
      <c r="AC172" s="104"/>
      <c r="AD172" s="104"/>
      <c r="AE172" s="104"/>
      <c r="AF172" s="104"/>
      <c r="AG172" s="104"/>
      <c r="AH172" s="104"/>
      <c r="AI172" s="104"/>
      <c r="AJ172" s="104"/>
      <c r="AK172" s="104"/>
      <c r="AL172" s="104"/>
      <c r="AM172" s="104"/>
      <c r="AN172" s="104"/>
      <c r="AO172" s="104"/>
      <c r="AP172" s="104"/>
      <c r="AQ172" s="104"/>
    </row>
    <row r="173" spans="1:43">
      <c r="A173" s="104"/>
      <c r="B173" s="104"/>
      <c r="C173" s="104"/>
      <c r="D173" s="104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  <c r="AA173" s="104"/>
      <c r="AB173" s="104"/>
      <c r="AC173" s="104"/>
      <c r="AD173" s="104"/>
      <c r="AE173" s="104"/>
      <c r="AF173" s="104"/>
      <c r="AG173" s="104"/>
      <c r="AH173" s="104"/>
      <c r="AI173" s="104"/>
      <c r="AJ173" s="104"/>
      <c r="AK173" s="104"/>
      <c r="AL173" s="104"/>
      <c r="AM173" s="104"/>
      <c r="AN173" s="104"/>
      <c r="AO173" s="104"/>
      <c r="AP173" s="104"/>
      <c r="AQ173" s="104"/>
    </row>
    <row r="174" spans="1:43">
      <c r="A174" s="104"/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  <c r="AA174" s="104"/>
      <c r="AB174" s="104"/>
      <c r="AC174" s="104"/>
      <c r="AD174" s="104"/>
      <c r="AE174" s="104"/>
      <c r="AF174" s="104"/>
      <c r="AG174" s="104"/>
      <c r="AH174" s="104"/>
      <c r="AI174" s="104"/>
      <c r="AJ174" s="104"/>
      <c r="AK174" s="104"/>
      <c r="AL174" s="104"/>
      <c r="AM174" s="104"/>
      <c r="AN174" s="104"/>
      <c r="AO174" s="104"/>
      <c r="AP174" s="104"/>
      <c r="AQ174" s="104"/>
    </row>
    <row r="175" spans="1:43">
      <c r="A175" s="104"/>
      <c r="B175" s="104"/>
      <c r="C175" s="104"/>
      <c r="D175" s="104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  <c r="AA175" s="104"/>
      <c r="AB175" s="104"/>
      <c r="AC175" s="104"/>
      <c r="AD175" s="104"/>
      <c r="AE175" s="104"/>
      <c r="AF175" s="104"/>
      <c r="AG175" s="104"/>
      <c r="AH175" s="104"/>
      <c r="AI175" s="104"/>
      <c r="AJ175" s="104"/>
      <c r="AK175" s="104"/>
      <c r="AL175" s="104"/>
      <c r="AM175" s="104"/>
      <c r="AN175" s="104"/>
      <c r="AO175" s="104"/>
      <c r="AP175" s="104"/>
      <c r="AQ175" s="104"/>
    </row>
    <row r="176" spans="1:43">
      <c r="A176" s="104"/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  <c r="AA176" s="104"/>
      <c r="AB176" s="104"/>
      <c r="AC176" s="104"/>
      <c r="AD176" s="104"/>
      <c r="AE176" s="104"/>
      <c r="AF176" s="104"/>
      <c r="AG176" s="104"/>
      <c r="AH176" s="104"/>
      <c r="AI176" s="104"/>
      <c r="AJ176" s="104"/>
      <c r="AK176" s="104"/>
      <c r="AL176" s="104"/>
      <c r="AM176" s="104"/>
      <c r="AN176" s="104"/>
      <c r="AO176" s="104"/>
      <c r="AP176" s="104"/>
      <c r="AQ176" s="104"/>
    </row>
    <row r="177" spans="1:43">
      <c r="A177" s="104"/>
      <c r="B177" s="104"/>
      <c r="C177" s="104"/>
      <c r="D177" s="104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  <c r="AA177" s="104"/>
      <c r="AB177" s="104"/>
      <c r="AC177" s="104"/>
      <c r="AD177" s="104"/>
      <c r="AE177" s="104"/>
      <c r="AF177" s="104"/>
      <c r="AG177" s="104"/>
      <c r="AH177" s="104"/>
      <c r="AI177" s="104"/>
      <c r="AJ177" s="104"/>
      <c r="AK177" s="104"/>
      <c r="AL177" s="104"/>
      <c r="AM177" s="104"/>
      <c r="AN177" s="104"/>
      <c r="AO177" s="104"/>
      <c r="AP177" s="104"/>
      <c r="AQ177" s="104"/>
    </row>
    <row r="178" spans="1:43">
      <c r="A178" s="104"/>
      <c r="B178" s="104"/>
      <c r="C178" s="104"/>
      <c r="D178" s="104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  <c r="AA178" s="104"/>
      <c r="AB178" s="104"/>
      <c r="AC178" s="104"/>
      <c r="AD178" s="104"/>
      <c r="AE178" s="104"/>
      <c r="AF178" s="104"/>
      <c r="AG178" s="104"/>
      <c r="AH178" s="104"/>
      <c r="AI178" s="104"/>
      <c r="AJ178" s="104"/>
      <c r="AK178" s="104"/>
      <c r="AL178" s="104"/>
      <c r="AM178" s="104"/>
      <c r="AN178" s="104"/>
      <c r="AO178" s="104"/>
      <c r="AP178" s="104"/>
      <c r="AQ178" s="104"/>
    </row>
    <row r="179" spans="1:43">
      <c r="A179" s="104"/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  <c r="AA179" s="104"/>
      <c r="AB179" s="104"/>
      <c r="AC179" s="104"/>
      <c r="AD179" s="104"/>
      <c r="AE179" s="104"/>
      <c r="AF179" s="104"/>
      <c r="AG179" s="104"/>
      <c r="AH179" s="104"/>
      <c r="AI179" s="104"/>
      <c r="AJ179" s="104"/>
      <c r="AK179" s="104"/>
      <c r="AL179" s="104"/>
      <c r="AM179" s="104"/>
      <c r="AN179" s="104"/>
      <c r="AO179" s="104"/>
      <c r="AP179" s="104"/>
      <c r="AQ179" s="104"/>
    </row>
    <row r="180" spans="1:43">
      <c r="A180" s="104"/>
      <c r="B180" s="104"/>
      <c r="C180" s="104"/>
      <c r="D180" s="104"/>
      <c r="E180" s="104"/>
      <c r="F180" s="104"/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</row>
    <row r="181" spans="1:43">
      <c r="A181" s="104"/>
      <c r="B181" s="104"/>
      <c r="C181" s="104"/>
      <c r="D181" s="104"/>
      <c r="E181" s="104"/>
      <c r="F181" s="104"/>
      <c r="G181" s="104"/>
      <c r="H181" s="104"/>
      <c r="I181" s="104"/>
      <c r="J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  <c r="AA181" s="104"/>
      <c r="AB181" s="104"/>
      <c r="AC181" s="104"/>
      <c r="AD181" s="104"/>
      <c r="AE181" s="104"/>
      <c r="AF181" s="104"/>
      <c r="AG181" s="104"/>
      <c r="AH181" s="104"/>
      <c r="AI181" s="104"/>
      <c r="AJ181" s="104"/>
      <c r="AK181" s="104"/>
      <c r="AL181" s="104"/>
      <c r="AM181" s="104"/>
      <c r="AN181" s="104"/>
      <c r="AO181" s="104"/>
      <c r="AP181" s="104"/>
      <c r="AQ181" s="104"/>
    </row>
    <row r="182" spans="1:43">
      <c r="A182" s="104"/>
      <c r="B182" s="104"/>
      <c r="C182" s="104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</row>
    <row r="183" spans="1:43">
      <c r="A183" s="104"/>
      <c r="B183" s="104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  <c r="AA183" s="104"/>
      <c r="AB183" s="104"/>
      <c r="AC183" s="104"/>
      <c r="AD183" s="104"/>
      <c r="AE183" s="104"/>
      <c r="AF183" s="104"/>
      <c r="AG183" s="104"/>
      <c r="AH183" s="104"/>
      <c r="AI183" s="104"/>
      <c r="AJ183" s="104"/>
      <c r="AK183" s="104"/>
      <c r="AL183" s="104"/>
      <c r="AM183" s="104"/>
      <c r="AN183" s="104"/>
      <c r="AO183" s="104"/>
      <c r="AP183" s="104"/>
      <c r="AQ183" s="104"/>
    </row>
    <row r="184" spans="1:43">
      <c r="A184" s="104"/>
      <c r="B184" s="104"/>
      <c r="C184" s="104"/>
      <c r="D184" s="104"/>
      <c r="E184" s="104"/>
      <c r="F184" s="104"/>
      <c r="G184" s="104"/>
      <c r="H184" s="104"/>
      <c r="I184" s="104"/>
      <c r="J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  <c r="AA184" s="104"/>
      <c r="AB184" s="104"/>
      <c r="AC184" s="104"/>
      <c r="AD184" s="104"/>
      <c r="AE184" s="104"/>
      <c r="AF184" s="104"/>
      <c r="AG184" s="104"/>
      <c r="AH184" s="104"/>
      <c r="AI184" s="104"/>
      <c r="AJ184" s="104"/>
      <c r="AK184" s="104"/>
      <c r="AL184" s="104"/>
      <c r="AM184" s="104"/>
      <c r="AN184" s="104"/>
      <c r="AO184" s="104"/>
      <c r="AP184" s="104"/>
      <c r="AQ184" s="104"/>
    </row>
    <row r="185" spans="1:43">
      <c r="A185" s="104"/>
      <c r="B185" s="104"/>
      <c r="C185" s="104"/>
      <c r="D185" s="104"/>
      <c r="E185" s="104"/>
      <c r="F185" s="104"/>
      <c r="G185" s="104"/>
      <c r="H185" s="104"/>
      <c r="I185" s="104"/>
      <c r="J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  <c r="AA185" s="104"/>
      <c r="AB185" s="104"/>
      <c r="AC185" s="104"/>
      <c r="AD185" s="104"/>
      <c r="AE185" s="104"/>
      <c r="AF185" s="104"/>
      <c r="AG185" s="104"/>
      <c r="AH185" s="104"/>
      <c r="AI185" s="104"/>
      <c r="AJ185" s="104"/>
      <c r="AK185" s="104"/>
      <c r="AL185" s="104"/>
      <c r="AM185" s="104"/>
      <c r="AN185" s="104"/>
      <c r="AO185" s="104"/>
      <c r="AP185" s="104"/>
      <c r="AQ185" s="104"/>
    </row>
    <row r="186" spans="1:43">
      <c r="A186" s="104"/>
      <c r="B186" s="104"/>
      <c r="C186" s="104"/>
      <c r="D186" s="104"/>
      <c r="E186" s="104"/>
      <c r="F186" s="104"/>
      <c r="G186" s="104"/>
      <c r="H186" s="104"/>
      <c r="I186" s="104"/>
      <c r="J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  <c r="AA186" s="104"/>
      <c r="AB186" s="104"/>
      <c r="AC186" s="104"/>
      <c r="AD186" s="104"/>
      <c r="AE186" s="104"/>
      <c r="AF186" s="104"/>
      <c r="AG186" s="104"/>
      <c r="AH186" s="104"/>
      <c r="AI186" s="104"/>
      <c r="AJ186" s="104"/>
      <c r="AK186" s="104"/>
      <c r="AL186" s="104"/>
      <c r="AM186" s="104"/>
      <c r="AN186" s="104"/>
      <c r="AO186" s="104"/>
      <c r="AP186" s="104"/>
      <c r="AQ186" s="104"/>
    </row>
    <row r="187" spans="1:43">
      <c r="A187" s="104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  <c r="AA187" s="104"/>
      <c r="AB187" s="104"/>
      <c r="AC187" s="104"/>
      <c r="AD187" s="104"/>
      <c r="AE187" s="104"/>
      <c r="AF187" s="104"/>
      <c r="AG187" s="104"/>
      <c r="AH187" s="104"/>
      <c r="AI187" s="104"/>
      <c r="AJ187" s="104"/>
      <c r="AK187" s="104"/>
      <c r="AL187" s="104"/>
      <c r="AM187" s="104"/>
      <c r="AN187" s="104"/>
      <c r="AO187" s="104"/>
      <c r="AP187" s="104"/>
      <c r="AQ187" s="104"/>
    </row>
    <row r="188" spans="1:43">
      <c r="A188" s="104"/>
      <c r="B188" s="104"/>
      <c r="C188" s="104"/>
      <c r="D188" s="104"/>
      <c r="E188" s="104"/>
      <c r="F188" s="104"/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</row>
    <row r="189" spans="1:43">
      <c r="A189" s="104"/>
      <c r="B189" s="104"/>
      <c r="C189" s="104"/>
      <c r="D189" s="104"/>
      <c r="E189" s="104"/>
      <c r="F189" s="104"/>
      <c r="G189" s="104"/>
      <c r="H189" s="104"/>
      <c r="I189" s="104"/>
      <c r="J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  <c r="AA189" s="104"/>
      <c r="AB189" s="104"/>
      <c r="AC189" s="104"/>
      <c r="AD189" s="104"/>
      <c r="AE189" s="104"/>
      <c r="AF189" s="104"/>
      <c r="AG189" s="104"/>
      <c r="AH189" s="104"/>
      <c r="AI189" s="104"/>
      <c r="AJ189" s="104"/>
      <c r="AK189" s="104"/>
      <c r="AL189" s="104"/>
      <c r="AM189" s="104"/>
      <c r="AN189" s="104"/>
      <c r="AO189" s="104"/>
      <c r="AP189" s="104"/>
      <c r="AQ189" s="104"/>
    </row>
    <row r="190" spans="1:43">
      <c r="A190" s="104"/>
      <c r="B190" s="104"/>
      <c r="C190" s="104"/>
      <c r="D190" s="104"/>
      <c r="E190" s="104"/>
      <c r="F190" s="104"/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</row>
    <row r="191" spans="1:43">
      <c r="A191" s="104"/>
      <c r="B191" s="104"/>
      <c r="C191" s="104"/>
      <c r="D191" s="104"/>
      <c r="E191" s="104"/>
      <c r="F191" s="104"/>
      <c r="G191" s="104"/>
      <c r="H191" s="104"/>
      <c r="I191" s="104"/>
      <c r="J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  <c r="AA191" s="104"/>
      <c r="AB191" s="104"/>
      <c r="AC191" s="104"/>
      <c r="AD191" s="104"/>
      <c r="AE191" s="104"/>
      <c r="AF191" s="104"/>
      <c r="AG191" s="104"/>
      <c r="AH191" s="104"/>
      <c r="AI191" s="104"/>
      <c r="AJ191" s="104"/>
      <c r="AK191" s="104"/>
      <c r="AL191" s="104"/>
      <c r="AM191" s="104"/>
      <c r="AN191" s="104"/>
      <c r="AO191" s="104"/>
      <c r="AP191" s="104"/>
      <c r="AQ191" s="104"/>
    </row>
    <row r="192" spans="1:43">
      <c r="A192" s="104"/>
      <c r="B192" s="104"/>
      <c r="C192" s="104"/>
      <c r="D192" s="104"/>
      <c r="E192" s="104"/>
      <c r="F192" s="104"/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</row>
    <row r="193" spans="1:43">
      <c r="A193" s="104"/>
      <c r="B193" s="104"/>
      <c r="C193" s="104"/>
      <c r="D193" s="104"/>
      <c r="E193" s="104"/>
      <c r="F193" s="104"/>
      <c r="G193" s="104"/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04"/>
      <c r="AN193" s="104"/>
      <c r="AO193" s="104"/>
      <c r="AP193" s="104"/>
      <c r="AQ193" s="104"/>
    </row>
    <row r="194" spans="1:43">
      <c r="A194" s="104"/>
      <c r="B194" s="104"/>
      <c r="C194" s="104"/>
      <c r="D194" s="104"/>
      <c r="E194" s="104"/>
      <c r="F194" s="104"/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</row>
    <row r="195" spans="1:43">
      <c r="A195" s="104"/>
      <c r="B195" s="104"/>
      <c r="C195" s="104"/>
      <c r="D195" s="104"/>
      <c r="E195" s="104"/>
      <c r="F195" s="104"/>
      <c r="G195" s="104"/>
      <c r="H195" s="104"/>
      <c r="I195" s="104"/>
      <c r="J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  <c r="AA195" s="104"/>
      <c r="AB195" s="104"/>
      <c r="AC195" s="104"/>
      <c r="AD195" s="104"/>
      <c r="AE195" s="104"/>
      <c r="AF195" s="104"/>
      <c r="AG195" s="104"/>
      <c r="AH195" s="104"/>
      <c r="AI195" s="104"/>
      <c r="AJ195" s="104"/>
      <c r="AK195" s="104"/>
      <c r="AL195" s="104"/>
      <c r="AM195" s="104"/>
      <c r="AN195" s="104"/>
      <c r="AO195" s="104"/>
      <c r="AP195" s="104"/>
      <c r="AQ195" s="104"/>
    </row>
    <row r="196" spans="1:43">
      <c r="A196" s="104"/>
      <c r="B196" s="104"/>
      <c r="C196" s="104"/>
      <c r="D196" s="104"/>
      <c r="E196" s="104"/>
      <c r="F196" s="104"/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</row>
    <row r="197" spans="1:43">
      <c r="A197" s="104"/>
      <c r="B197" s="104"/>
      <c r="C197" s="104"/>
      <c r="D197" s="104"/>
      <c r="E197" s="104"/>
      <c r="F197" s="104"/>
      <c r="G197" s="104"/>
      <c r="H197" s="104"/>
      <c r="I197" s="104"/>
      <c r="J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  <c r="AA197" s="104"/>
      <c r="AB197" s="104"/>
      <c r="AC197" s="104"/>
      <c r="AD197" s="104"/>
      <c r="AE197" s="104"/>
      <c r="AF197" s="104"/>
      <c r="AG197" s="104"/>
      <c r="AH197" s="104"/>
      <c r="AI197" s="104"/>
      <c r="AJ197" s="104"/>
      <c r="AK197" s="104"/>
      <c r="AL197" s="104"/>
      <c r="AM197" s="104"/>
      <c r="AN197" s="104"/>
      <c r="AO197" s="104"/>
      <c r="AP197" s="104"/>
      <c r="AQ197" s="104"/>
    </row>
    <row r="198" spans="1:43">
      <c r="A198" s="104"/>
      <c r="B198" s="104"/>
      <c r="C198" s="104"/>
      <c r="D198" s="104"/>
      <c r="E198" s="104"/>
      <c r="F198" s="104"/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</row>
    <row r="199" spans="1:43">
      <c r="A199" s="104"/>
      <c r="B199" s="104"/>
      <c r="C199" s="104"/>
      <c r="D199" s="104"/>
      <c r="E199" s="104"/>
      <c r="F199" s="104"/>
      <c r="G199" s="104"/>
      <c r="H199" s="104"/>
      <c r="I199" s="104"/>
      <c r="J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104"/>
      <c r="AH199" s="104"/>
      <c r="AI199" s="104"/>
      <c r="AJ199" s="104"/>
      <c r="AK199" s="104"/>
      <c r="AL199" s="104"/>
      <c r="AM199" s="104"/>
      <c r="AN199" s="104"/>
      <c r="AO199" s="104"/>
      <c r="AP199" s="104"/>
      <c r="AQ199" s="104"/>
    </row>
    <row r="200" spans="1:43">
      <c r="A200" s="104"/>
      <c r="B200" s="104"/>
      <c r="C200" s="104"/>
      <c r="D200" s="104"/>
      <c r="E200" s="104"/>
      <c r="F200" s="104"/>
      <c r="G200" s="104"/>
      <c r="H200" s="104"/>
      <c r="I200" s="104"/>
      <c r="J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/>
      <c r="AG200" s="104"/>
      <c r="AH200" s="104"/>
      <c r="AI200" s="104"/>
      <c r="AJ200" s="104"/>
      <c r="AK200" s="104"/>
      <c r="AL200" s="104"/>
      <c r="AM200" s="104"/>
      <c r="AN200" s="104"/>
      <c r="AO200" s="104"/>
      <c r="AP200" s="104"/>
      <c r="AQ200" s="104"/>
    </row>
    <row r="201" spans="1:43">
      <c r="A201" s="104"/>
      <c r="B201" s="104"/>
      <c r="C201" s="104"/>
      <c r="D201" s="104"/>
      <c r="E201" s="104"/>
      <c r="F201" s="104"/>
      <c r="G201" s="104"/>
      <c r="H201" s="104"/>
      <c r="I201" s="104"/>
      <c r="J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  <c r="AD201" s="104"/>
      <c r="AE201" s="104"/>
      <c r="AF201" s="104"/>
      <c r="AG201" s="104"/>
      <c r="AH201" s="104"/>
      <c r="AI201" s="104"/>
      <c r="AJ201" s="104"/>
      <c r="AK201" s="104"/>
      <c r="AL201" s="104"/>
      <c r="AM201" s="104"/>
      <c r="AN201" s="104"/>
      <c r="AO201" s="104"/>
      <c r="AP201" s="104"/>
      <c r="AQ201" s="104"/>
    </row>
    <row r="202" spans="1:43">
      <c r="A202" s="104"/>
      <c r="B202" s="104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</row>
    <row r="203" spans="1:43">
      <c r="A203" s="104"/>
      <c r="B203" s="104"/>
      <c r="C203" s="104"/>
      <c r="D203" s="104"/>
      <c r="E203" s="104"/>
      <c r="F203" s="104"/>
      <c r="G203" s="104"/>
      <c r="H203" s="104"/>
      <c r="I203" s="104"/>
      <c r="J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  <c r="AA203" s="104"/>
      <c r="AB203" s="104"/>
      <c r="AC203" s="104"/>
      <c r="AD203" s="104"/>
      <c r="AE203" s="104"/>
      <c r="AF203" s="104"/>
      <c r="AG203" s="104"/>
      <c r="AH203" s="104"/>
      <c r="AI203" s="104"/>
      <c r="AJ203" s="104"/>
      <c r="AK203" s="104"/>
      <c r="AL203" s="104"/>
      <c r="AM203" s="104"/>
      <c r="AN203" s="104"/>
      <c r="AO203" s="104"/>
      <c r="AP203" s="104"/>
      <c r="AQ203" s="104"/>
    </row>
    <row r="204" spans="1:43">
      <c r="A204" s="104"/>
      <c r="B204" s="104"/>
      <c r="C204" s="104"/>
      <c r="D204" s="104"/>
      <c r="E204" s="104"/>
      <c r="F204" s="104"/>
      <c r="G204" s="104"/>
      <c r="H204" s="104"/>
      <c r="I204" s="104"/>
      <c r="J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04"/>
      <c r="AM204" s="104"/>
      <c r="AN204" s="104"/>
      <c r="AO204" s="104"/>
      <c r="AP204" s="104"/>
      <c r="AQ204" s="104"/>
    </row>
    <row r="205" spans="1:43">
      <c r="A205" s="104"/>
      <c r="B205" s="104"/>
      <c r="C205" s="104"/>
      <c r="D205" s="104"/>
      <c r="E205" s="104"/>
      <c r="F205" s="104"/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</row>
    <row r="206" spans="1:43">
      <c r="A206" s="104"/>
      <c r="B206" s="104"/>
      <c r="C206" s="104"/>
      <c r="D206" s="104"/>
      <c r="E206" s="104"/>
      <c r="F206" s="104"/>
      <c r="G206" s="104"/>
      <c r="H206" s="104"/>
      <c r="I206" s="104"/>
      <c r="J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  <c r="AA206" s="104"/>
      <c r="AB206" s="104"/>
      <c r="AC206" s="104"/>
      <c r="AD206" s="104"/>
      <c r="AE206" s="104"/>
      <c r="AF206" s="104"/>
      <c r="AG206" s="104"/>
      <c r="AH206" s="104"/>
      <c r="AI206" s="104"/>
      <c r="AJ206" s="104"/>
      <c r="AK206" s="104"/>
      <c r="AL206" s="104"/>
      <c r="AM206" s="104"/>
      <c r="AN206" s="104"/>
      <c r="AO206" s="104"/>
      <c r="AP206" s="104"/>
      <c r="AQ206" s="104"/>
    </row>
    <row r="207" spans="1:43">
      <c r="A207" s="104"/>
      <c r="B207" s="104"/>
      <c r="C207" s="104"/>
      <c r="D207" s="104"/>
      <c r="E207" s="104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</row>
    <row r="208" spans="1:43">
      <c r="A208" s="104"/>
      <c r="B208" s="104"/>
      <c r="C208" s="104"/>
      <c r="D208" s="104"/>
      <c r="E208" s="104"/>
      <c r="F208" s="104"/>
      <c r="G208" s="104"/>
      <c r="H208" s="104"/>
      <c r="I208" s="104"/>
      <c r="J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  <c r="AA208" s="104"/>
      <c r="AB208" s="104"/>
      <c r="AC208" s="104"/>
      <c r="AD208" s="104"/>
      <c r="AE208" s="104"/>
      <c r="AF208" s="104"/>
      <c r="AG208" s="104"/>
      <c r="AH208" s="104"/>
      <c r="AI208" s="104"/>
      <c r="AJ208" s="104"/>
      <c r="AK208" s="104"/>
      <c r="AL208" s="104"/>
      <c r="AM208" s="104"/>
      <c r="AN208" s="104"/>
      <c r="AO208" s="104"/>
      <c r="AP208" s="104"/>
      <c r="AQ208" s="104"/>
    </row>
    <row r="209" spans="1:43">
      <c r="A209" s="104"/>
      <c r="B209" s="104"/>
      <c r="C209" s="104"/>
      <c r="D209" s="104"/>
      <c r="E209" s="104"/>
      <c r="F209" s="104"/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</row>
    <row r="210" spans="1:43">
      <c r="A210" s="104"/>
      <c r="B210" s="104"/>
      <c r="C210" s="104"/>
      <c r="D210" s="104"/>
      <c r="E210" s="104"/>
      <c r="F210" s="104"/>
      <c r="G210" s="104"/>
      <c r="H210" s="104"/>
      <c r="I210" s="104"/>
      <c r="J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  <c r="AA210" s="104"/>
      <c r="AB210" s="104"/>
      <c r="AC210" s="104"/>
      <c r="AD210" s="104"/>
      <c r="AE210" s="104"/>
      <c r="AF210" s="104"/>
      <c r="AG210" s="104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</row>
    <row r="211" spans="1:43">
      <c r="A211" s="104"/>
      <c r="B211" s="104"/>
      <c r="C211" s="104"/>
      <c r="D211" s="104"/>
      <c r="E211" s="104"/>
      <c r="F211" s="104"/>
      <c r="G211" s="104"/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  <c r="AA211" s="104"/>
      <c r="AB211" s="104"/>
      <c r="AC211" s="104"/>
      <c r="AD211" s="104"/>
      <c r="AE211" s="104"/>
      <c r="AF211" s="104"/>
      <c r="AG211" s="104"/>
      <c r="AH211" s="104"/>
      <c r="AI211" s="104"/>
      <c r="AJ211" s="104"/>
      <c r="AK211" s="104"/>
      <c r="AL211" s="104"/>
      <c r="AM211" s="104"/>
      <c r="AN211" s="104"/>
      <c r="AO211" s="104"/>
      <c r="AP211" s="104"/>
      <c r="AQ211" s="104"/>
    </row>
    <row r="212" spans="1:43">
      <c r="A212" s="104"/>
      <c r="B212" s="104"/>
      <c r="C212" s="104"/>
      <c r="D212" s="104"/>
      <c r="E212" s="104"/>
      <c r="F212" s="104"/>
      <c r="G212" s="104"/>
      <c r="H212" s="104"/>
      <c r="I212" s="104"/>
      <c r="J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104"/>
      <c r="AH212" s="104"/>
      <c r="AI212" s="104"/>
      <c r="AJ212" s="104"/>
      <c r="AK212" s="104"/>
      <c r="AL212" s="104"/>
      <c r="AM212" s="104"/>
      <c r="AN212" s="104"/>
      <c r="AO212" s="104"/>
      <c r="AP212" s="104"/>
      <c r="AQ212" s="104"/>
    </row>
    <row r="213" spans="1:43">
      <c r="A213" s="104"/>
      <c r="B213" s="104"/>
      <c r="C213" s="104"/>
      <c r="D213" s="104"/>
      <c r="E213" s="104"/>
      <c r="F213" s="104"/>
      <c r="G213" s="104"/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  <c r="AA213" s="104"/>
      <c r="AB213" s="104"/>
      <c r="AC213" s="104"/>
      <c r="AD213" s="104"/>
      <c r="AE213" s="104"/>
      <c r="AF213" s="104"/>
      <c r="AG213" s="104"/>
      <c r="AH213" s="104"/>
      <c r="AI213" s="104"/>
      <c r="AJ213" s="104"/>
      <c r="AK213" s="104"/>
      <c r="AL213" s="104"/>
      <c r="AM213" s="104"/>
      <c r="AN213" s="104"/>
      <c r="AO213" s="104"/>
      <c r="AP213" s="104"/>
      <c r="AQ213" s="104"/>
    </row>
    <row r="214" spans="1:43">
      <c r="A214" s="104"/>
      <c r="B214" s="104"/>
      <c r="C214" s="104"/>
      <c r="D214" s="104"/>
      <c r="E214" s="104"/>
      <c r="F214" s="104"/>
      <c r="G214" s="104"/>
      <c r="H214" s="104"/>
      <c r="I214" s="104"/>
      <c r="J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  <c r="AA214" s="104"/>
      <c r="AB214" s="104"/>
      <c r="AC214" s="104"/>
      <c r="AD214" s="104"/>
      <c r="AE214" s="104"/>
      <c r="AF214" s="104"/>
      <c r="AG214" s="104"/>
      <c r="AH214" s="104"/>
      <c r="AI214" s="104"/>
      <c r="AJ214" s="104"/>
      <c r="AK214" s="104"/>
      <c r="AL214" s="104"/>
      <c r="AM214" s="104"/>
      <c r="AN214" s="104"/>
      <c r="AO214" s="104"/>
      <c r="AP214" s="104"/>
      <c r="AQ214" s="104"/>
    </row>
    <row r="215" spans="1:43">
      <c r="A215" s="104"/>
      <c r="B215" s="104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04"/>
      <c r="AN215" s="104"/>
      <c r="AO215" s="104"/>
      <c r="AP215" s="104"/>
      <c r="AQ215" s="104"/>
    </row>
    <row r="216" spans="1:43">
      <c r="A216" s="104"/>
      <c r="B216" s="104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  <c r="AA216" s="104"/>
      <c r="AB216" s="104"/>
      <c r="AC216" s="104"/>
      <c r="AD216" s="104"/>
      <c r="AE216" s="104"/>
      <c r="AF216" s="104"/>
      <c r="AG216" s="104"/>
      <c r="AH216" s="104"/>
      <c r="AI216" s="104"/>
      <c r="AJ216" s="104"/>
      <c r="AK216" s="104"/>
      <c r="AL216" s="104"/>
      <c r="AM216" s="104"/>
      <c r="AN216" s="104"/>
      <c r="AO216" s="104"/>
      <c r="AP216" s="104"/>
      <c r="AQ216" s="104"/>
    </row>
    <row r="217" spans="1:43">
      <c r="A217" s="104"/>
      <c r="B217" s="104"/>
      <c r="C217" s="104"/>
      <c r="D217" s="104"/>
      <c r="E217" s="104"/>
      <c r="F217" s="104"/>
      <c r="G217" s="104"/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4"/>
      <c r="AH217" s="104"/>
      <c r="AI217" s="104"/>
      <c r="AJ217" s="104"/>
      <c r="AK217" s="104"/>
      <c r="AL217" s="104"/>
      <c r="AM217" s="104"/>
      <c r="AN217" s="104"/>
      <c r="AO217" s="104"/>
      <c r="AP217" s="104"/>
      <c r="AQ217" s="104"/>
    </row>
    <row r="218" spans="1:43">
      <c r="A218" s="104"/>
      <c r="B218" s="104"/>
      <c r="C218" s="104"/>
      <c r="D218" s="104"/>
      <c r="E218" s="104"/>
      <c r="F218" s="104"/>
      <c r="G218" s="104"/>
      <c r="H218" s="104"/>
      <c r="I218" s="104"/>
      <c r="J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  <c r="AA218" s="104"/>
      <c r="AB218" s="104"/>
      <c r="AC218" s="104"/>
      <c r="AD218" s="104"/>
      <c r="AE218" s="104"/>
      <c r="AF218" s="104"/>
      <c r="AG218" s="104"/>
      <c r="AH218" s="104"/>
      <c r="AI218" s="104"/>
      <c r="AJ218" s="104"/>
      <c r="AK218" s="104"/>
      <c r="AL218" s="104"/>
      <c r="AM218" s="104"/>
      <c r="AN218" s="104"/>
      <c r="AO218" s="104"/>
      <c r="AP218" s="104"/>
      <c r="AQ218" s="104"/>
    </row>
    <row r="219" spans="1:43">
      <c r="A219" s="104"/>
      <c r="B219" s="104"/>
      <c r="C219" s="104"/>
      <c r="D219" s="104"/>
      <c r="E219" s="104"/>
      <c r="F219" s="104"/>
      <c r="G219" s="104"/>
      <c r="H219" s="104"/>
      <c r="I219" s="104"/>
      <c r="J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  <c r="AA219" s="104"/>
      <c r="AB219" s="104"/>
      <c r="AC219" s="104"/>
      <c r="AD219" s="104"/>
      <c r="AE219" s="104"/>
      <c r="AF219" s="104"/>
      <c r="AG219" s="104"/>
      <c r="AH219" s="104"/>
      <c r="AI219" s="104"/>
      <c r="AJ219" s="104"/>
      <c r="AK219" s="104"/>
      <c r="AL219" s="104"/>
      <c r="AM219" s="104"/>
      <c r="AN219" s="104"/>
      <c r="AO219" s="104"/>
      <c r="AP219" s="104"/>
      <c r="AQ219" s="104"/>
    </row>
    <row r="220" spans="1:43">
      <c r="A220" s="104"/>
      <c r="B220" s="104"/>
      <c r="C220" s="104"/>
      <c r="D220" s="104"/>
      <c r="E220" s="104"/>
      <c r="F220" s="104"/>
      <c r="G220" s="104"/>
      <c r="H220" s="104"/>
      <c r="I220" s="104"/>
      <c r="J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4"/>
      <c r="AH220" s="104"/>
      <c r="AI220" s="104"/>
      <c r="AJ220" s="104"/>
      <c r="AK220" s="104"/>
      <c r="AL220" s="104"/>
      <c r="AM220" s="104"/>
      <c r="AN220" s="104"/>
      <c r="AO220" s="104"/>
      <c r="AP220" s="104"/>
      <c r="AQ220" s="104"/>
    </row>
    <row r="221" spans="1:43">
      <c r="A221" s="104"/>
      <c r="B221" s="104"/>
      <c r="C221" s="104"/>
      <c r="D221" s="104"/>
      <c r="E221" s="104"/>
      <c r="F221" s="104"/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</row>
    <row r="222" spans="1:43">
      <c r="A222" s="104"/>
      <c r="B222" s="104"/>
      <c r="C222" s="104"/>
      <c r="D222" s="104"/>
      <c r="E222" s="104"/>
      <c r="F222" s="104"/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</row>
    <row r="223" spans="1:43">
      <c r="A223" s="104"/>
      <c r="B223" s="104"/>
      <c r="C223" s="104"/>
      <c r="D223" s="104"/>
      <c r="E223" s="104"/>
      <c r="F223" s="104"/>
      <c r="G223" s="104"/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  <c r="AA223" s="104"/>
      <c r="AB223" s="104"/>
      <c r="AC223" s="104"/>
      <c r="AD223" s="104"/>
      <c r="AE223" s="104"/>
      <c r="AF223" s="104"/>
      <c r="AG223" s="104"/>
      <c r="AH223" s="104"/>
      <c r="AI223" s="104"/>
      <c r="AJ223" s="104"/>
      <c r="AK223" s="104"/>
      <c r="AL223" s="104"/>
      <c r="AM223" s="104"/>
      <c r="AN223" s="104"/>
      <c r="AO223" s="104"/>
      <c r="AP223" s="104"/>
      <c r="AQ223" s="104"/>
    </row>
    <row r="224" spans="1:43">
      <c r="A224" s="104"/>
      <c r="B224" s="104"/>
      <c r="C224" s="104"/>
      <c r="D224" s="104"/>
      <c r="E224" s="104"/>
      <c r="F224" s="104"/>
      <c r="G224" s="104"/>
      <c r="H224" s="104"/>
      <c r="I224" s="104"/>
      <c r="J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  <c r="AA224" s="104"/>
      <c r="AB224" s="104"/>
      <c r="AC224" s="104"/>
      <c r="AD224" s="104"/>
      <c r="AE224" s="104"/>
      <c r="AF224" s="104"/>
      <c r="AG224" s="104"/>
      <c r="AH224" s="104"/>
      <c r="AI224" s="104"/>
      <c r="AJ224" s="104"/>
      <c r="AK224" s="104"/>
      <c r="AL224" s="104"/>
      <c r="AM224" s="104"/>
      <c r="AN224" s="104"/>
      <c r="AO224" s="104"/>
      <c r="AP224" s="104"/>
      <c r="AQ224" s="104"/>
    </row>
    <row r="225" spans="1:43">
      <c r="A225" s="104"/>
      <c r="B225" s="104"/>
      <c r="C225" s="104"/>
      <c r="D225" s="104"/>
      <c r="E225" s="104"/>
      <c r="F225" s="104"/>
      <c r="G225" s="104"/>
      <c r="H225" s="104"/>
      <c r="I225" s="104"/>
      <c r="J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  <c r="AA225" s="104"/>
      <c r="AB225" s="104"/>
      <c r="AC225" s="104"/>
      <c r="AD225" s="104"/>
      <c r="AE225" s="104"/>
      <c r="AF225" s="104"/>
      <c r="AG225" s="104"/>
      <c r="AH225" s="104"/>
      <c r="AI225" s="104"/>
      <c r="AJ225" s="104"/>
      <c r="AK225" s="104"/>
      <c r="AL225" s="104"/>
      <c r="AM225" s="104"/>
      <c r="AN225" s="104"/>
      <c r="AO225" s="104"/>
      <c r="AP225" s="104"/>
      <c r="AQ225" s="104"/>
    </row>
    <row r="226" spans="1:43">
      <c r="A226" s="104"/>
      <c r="B226" s="104"/>
      <c r="C226" s="104"/>
      <c r="D226" s="104"/>
      <c r="E226" s="104"/>
      <c r="F226" s="104"/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</row>
    <row r="227" spans="1:43">
      <c r="A227" s="104"/>
      <c r="B227" s="104"/>
      <c r="C227" s="104"/>
      <c r="D227" s="104"/>
      <c r="E227" s="104"/>
      <c r="F227" s="104"/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</row>
    <row r="228" spans="1:43">
      <c r="A228" s="104"/>
      <c r="B228" s="104"/>
      <c r="C228" s="104"/>
      <c r="D228" s="104"/>
      <c r="E228" s="104"/>
      <c r="F228" s="104"/>
      <c r="G228" s="104"/>
      <c r="H228" s="104"/>
      <c r="I228" s="104"/>
      <c r="J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104"/>
      <c r="AH228" s="104"/>
      <c r="AI228" s="104"/>
      <c r="AJ228" s="104"/>
      <c r="AK228" s="104"/>
      <c r="AL228" s="104"/>
      <c r="AM228" s="104"/>
      <c r="AN228" s="104"/>
      <c r="AO228" s="104"/>
      <c r="AP228" s="104"/>
      <c r="AQ228" s="104"/>
    </row>
    <row r="229" spans="1:43">
      <c r="A229" s="104"/>
      <c r="B229" s="104"/>
      <c r="C229" s="104"/>
      <c r="D229" s="104"/>
      <c r="E229" s="104"/>
      <c r="F229" s="104"/>
      <c r="G229" s="104"/>
      <c r="H229" s="104"/>
      <c r="I229" s="104"/>
      <c r="J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  <c r="AA229" s="104"/>
      <c r="AB229" s="104"/>
      <c r="AC229" s="104"/>
      <c r="AD229" s="104"/>
      <c r="AE229" s="104"/>
      <c r="AF229" s="104"/>
      <c r="AG229" s="104"/>
      <c r="AH229" s="104"/>
      <c r="AI229" s="104"/>
      <c r="AJ229" s="104"/>
      <c r="AK229" s="104"/>
      <c r="AL229" s="104"/>
      <c r="AM229" s="104"/>
      <c r="AN229" s="104"/>
      <c r="AO229" s="104"/>
      <c r="AP229" s="104"/>
      <c r="AQ229" s="104"/>
    </row>
    <row r="230" spans="1:43">
      <c r="A230" s="104"/>
      <c r="B230" s="104"/>
      <c r="C230" s="104"/>
      <c r="D230" s="104"/>
      <c r="E230" s="104"/>
      <c r="F230" s="104"/>
      <c r="G230" s="104"/>
      <c r="H230" s="104"/>
      <c r="I230" s="104"/>
      <c r="J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  <c r="AA230" s="104"/>
      <c r="AB230" s="104"/>
      <c r="AC230" s="104"/>
      <c r="AD230" s="104"/>
      <c r="AE230" s="104"/>
      <c r="AF230" s="104"/>
      <c r="AG230" s="104"/>
      <c r="AH230" s="104"/>
      <c r="AI230" s="104"/>
      <c r="AJ230" s="104"/>
      <c r="AK230" s="104"/>
      <c r="AL230" s="104"/>
      <c r="AM230" s="104"/>
      <c r="AN230" s="104"/>
      <c r="AO230" s="104"/>
      <c r="AP230" s="104"/>
      <c r="AQ230" s="104"/>
    </row>
    <row r="231" spans="1:43">
      <c r="A231" s="104"/>
      <c r="B231" s="104"/>
      <c r="C231" s="104"/>
      <c r="D231" s="104"/>
      <c r="E231" s="104"/>
      <c r="F231" s="104"/>
      <c r="G231" s="104"/>
      <c r="H231" s="104"/>
      <c r="I231" s="104"/>
      <c r="J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  <c r="AA231" s="104"/>
      <c r="AB231" s="104"/>
      <c r="AC231" s="104"/>
      <c r="AD231" s="104"/>
      <c r="AE231" s="104"/>
      <c r="AF231" s="104"/>
      <c r="AG231" s="104"/>
      <c r="AH231" s="104"/>
      <c r="AI231" s="104"/>
      <c r="AJ231" s="104"/>
      <c r="AK231" s="104"/>
      <c r="AL231" s="104"/>
      <c r="AM231" s="104"/>
      <c r="AN231" s="104"/>
      <c r="AO231" s="104"/>
      <c r="AP231" s="104"/>
      <c r="AQ231" s="104"/>
    </row>
    <row r="232" spans="1:43">
      <c r="A232" s="104"/>
      <c r="B232" s="104"/>
      <c r="C232" s="104"/>
      <c r="D232" s="104"/>
      <c r="E232" s="104"/>
      <c r="F232" s="104"/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</row>
    <row r="233" spans="1:43">
      <c r="A233" s="104"/>
      <c r="B233" s="104"/>
      <c r="C233" s="104"/>
      <c r="D233" s="104"/>
      <c r="E233" s="104"/>
      <c r="F233" s="104"/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</row>
    <row r="234" spans="1:43">
      <c r="A234" s="104"/>
      <c r="B234" s="104"/>
      <c r="C234" s="104"/>
      <c r="D234" s="104"/>
      <c r="E234" s="104"/>
      <c r="F234" s="104"/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</row>
    <row r="235" spans="1:43">
      <c r="A235" s="104"/>
      <c r="B235" s="104"/>
      <c r="C235" s="104"/>
      <c r="D235" s="104"/>
      <c r="E235" s="104"/>
      <c r="F235" s="104"/>
      <c r="G235" s="104"/>
      <c r="H235" s="104"/>
      <c r="I235" s="104"/>
      <c r="J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104"/>
      <c r="AI235" s="104"/>
      <c r="AJ235" s="104"/>
      <c r="AK235" s="104"/>
      <c r="AL235" s="104"/>
      <c r="AM235" s="104"/>
      <c r="AN235" s="104"/>
      <c r="AO235" s="104"/>
      <c r="AP235" s="104"/>
      <c r="AQ235" s="104"/>
    </row>
    <row r="236" spans="1:43">
      <c r="A236" s="104"/>
      <c r="B236" s="104"/>
      <c r="C236" s="104"/>
      <c r="D236" s="104"/>
      <c r="E236" s="104"/>
      <c r="F236" s="104"/>
      <c r="G236" s="104"/>
      <c r="H236" s="104"/>
      <c r="I236" s="104"/>
      <c r="J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  <c r="AA236" s="104"/>
      <c r="AB236" s="104"/>
      <c r="AC236" s="104"/>
      <c r="AD236" s="104"/>
      <c r="AE236" s="104"/>
      <c r="AF236" s="104"/>
      <c r="AG236" s="104"/>
      <c r="AH236" s="104"/>
      <c r="AI236" s="104"/>
      <c r="AJ236" s="104"/>
      <c r="AK236" s="104"/>
      <c r="AL236" s="104"/>
      <c r="AM236" s="104"/>
      <c r="AN236" s="104"/>
      <c r="AO236" s="104"/>
      <c r="AP236" s="104"/>
      <c r="AQ236" s="104"/>
    </row>
    <row r="237" spans="1:43">
      <c r="A237" s="104"/>
      <c r="B237" s="104"/>
      <c r="C237" s="104"/>
      <c r="D237" s="104"/>
      <c r="E237" s="104"/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</row>
    <row r="238" spans="1:43">
      <c r="A238" s="104"/>
      <c r="B238" s="104"/>
      <c r="C238" s="104"/>
      <c r="D238" s="104"/>
      <c r="E238" s="104"/>
      <c r="F238" s="104"/>
      <c r="G238" s="104"/>
      <c r="H238" s="104"/>
      <c r="I238" s="104"/>
      <c r="J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  <c r="AA238" s="104"/>
      <c r="AB238" s="104"/>
      <c r="AC238" s="104"/>
      <c r="AD238" s="104"/>
      <c r="AE238" s="104"/>
      <c r="AF238" s="104"/>
      <c r="AG238" s="104"/>
      <c r="AH238" s="104"/>
      <c r="AI238" s="104"/>
      <c r="AJ238" s="104"/>
      <c r="AK238" s="104"/>
      <c r="AL238" s="104"/>
      <c r="AM238" s="104"/>
      <c r="AN238" s="104"/>
      <c r="AO238" s="104"/>
      <c r="AP238" s="104"/>
      <c r="AQ238" s="104"/>
    </row>
    <row r="239" spans="1:43">
      <c r="A239" s="104"/>
      <c r="B239" s="104"/>
      <c r="C239" s="104"/>
      <c r="D239" s="104"/>
      <c r="E239" s="104"/>
      <c r="F239" s="104"/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</row>
    <row r="240" spans="1:43">
      <c r="A240" s="104"/>
      <c r="B240" s="104"/>
      <c r="C240" s="104"/>
      <c r="D240" s="104"/>
      <c r="E240" s="104"/>
      <c r="F240" s="104"/>
      <c r="G240" s="104"/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  <c r="AA240" s="104"/>
      <c r="AB240" s="104"/>
      <c r="AC240" s="104"/>
      <c r="AD240" s="104"/>
      <c r="AE240" s="104"/>
      <c r="AF240" s="104"/>
      <c r="AG240" s="104"/>
      <c r="AH240" s="104"/>
      <c r="AI240" s="104"/>
      <c r="AJ240" s="104"/>
      <c r="AK240" s="104"/>
      <c r="AL240" s="104"/>
      <c r="AM240" s="104"/>
      <c r="AN240" s="104"/>
      <c r="AO240" s="104"/>
      <c r="AP240" s="104"/>
      <c r="AQ240" s="104"/>
    </row>
    <row r="241" spans="1:43">
      <c r="A241" s="104"/>
      <c r="B241" s="104"/>
      <c r="C241" s="104"/>
      <c r="D241" s="104"/>
      <c r="E241" s="104"/>
      <c r="F241" s="104"/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</row>
    <row r="242" spans="1:43">
      <c r="A242" s="104"/>
      <c r="B242" s="104"/>
      <c r="C242" s="104"/>
      <c r="D242" s="104"/>
      <c r="E242" s="104"/>
      <c r="F242" s="104"/>
      <c r="G242" s="104"/>
      <c r="H242" s="104"/>
      <c r="I242" s="104"/>
      <c r="J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  <c r="AA242" s="104"/>
      <c r="AB242" s="104"/>
      <c r="AC242" s="104"/>
      <c r="AD242" s="104"/>
      <c r="AE242" s="104"/>
      <c r="AF242" s="104"/>
      <c r="AG242" s="104"/>
      <c r="AH242" s="104"/>
      <c r="AI242" s="104"/>
      <c r="AJ242" s="104"/>
      <c r="AK242" s="104"/>
      <c r="AL242" s="104"/>
      <c r="AM242" s="104"/>
      <c r="AN242" s="104"/>
      <c r="AO242" s="104"/>
      <c r="AP242" s="104"/>
      <c r="AQ242" s="104"/>
    </row>
    <row r="243" spans="1:43">
      <c r="A243" s="104"/>
      <c r="B243" s="104"/>
      <c r="C243" s="104"/>
      <c r="D243" s="104"/>
      <c r="E243" s="104"/>
      <c r="F243" s="104"/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</row>
    <row r="244" spans="1:43">
      <c r="A244" s="104"/>
      <c r="B244" s="104"/>
      <c r="C244" s="104"/>
      <c r="D244" s="104"/>
      <c r="E244" s="104"/>
      <c r="F244" s="104"/>
      <c r="G244" s="104"/>
      <c r="H244" s="104"/>
      <c r="I244" s="104"/>
      <c r="J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  <c r="AA244" s="104"/>
      <c r="AB244" s="104"/>
      <c r="AC244" s="104"/>
      <c r="AD244" s="104"/>
      <c r="AE244" s="104"/>
      <c r="AF244" s="104"/>
      <c r="AG244" s="104"/>
      <c r="AH244" s="104"/>
      <c r="AI244" s="104"/>
      <c r="AJ244" s="104"/>
      <c r="AK244" s="104"/>
      <c r="AL244" s="104"/>
      <c r="AM244" s="104"/>
      <c r="AN244" s="104"/>
      <c r="AO244" s="104"/>
      <c r="AP244" s="104"/>
      <c r="AQ244" s="104"/>
    </row>
    <row r="245" spans="1:43">
      <c r="A245" s="104"/>
      <c r="B245" s="104"/>
      <c r="C245" s="104"/>
      <c r="D245" s="104"/>
      <c r="E245" s="104"/>
      <c r="F245" s="104"/>
      <c r="G245" s="104"/>
      <c r="H245" s="104"/>
      <c r="I245" s="104"/>
      <c r="J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  <c r="AA245" s="104"/>
      <c r="AB245" s="104"/>
      <c r="AC245" s="104"/>
      <c r="AD245" s="104"/>
      <c r="AE245" s="104"/>
      <c r="AF245" s="104"/>
      <c r="AG245" s="104"/>
      <c r="AH245" s="104"/>
      <c r="AI245" s="104"/>
      <c r="AJ245" s="104"/>
      <c r="AK245" s="104"/>
      <c r="AL245" s="104"/>
      <c r="AM245" s="104"/>
      <c r="AN245" s="104"/>
      <c r="AO245" s="104"/>
      <c r="AP245" s="104"/>
      <c r="AQ245" s="104"/>
    </row>
    <row r="246" spans="1:43">
      <c r="A246" s="104"/>
      <c r="B246" s="104"/>
      <c r="C246" s="104"/>
      <c r="D246" s="104"/>
      <c r="E246" s="104"/>
      <c r="F246" s="104"/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</row>
    <row r="247" spans="1:43">
      <c r="A247" s="104"/>
      <c r="B247" s="104"/>
      <c r="C247" s="104"/>
      <c r="D247" s="104"/>
      <c r="E247" s="104"/>
      <c r="F247" s="104"/>
      <c r="G247" s="104"/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  <c r="AA247" s="104"/>
      <c r="AB247" s="104"/>
      <c r="AC247" s="104"/>
      <c r="AD247" s="104"/>
      <c r="AE247" s="104"/>
      <c r="AF247" s="104"/>
      <c r="AG247" s="104"/>
      <c r="AH247" s="104"/>
      <c r="AI247" s="104"/>
      <c r="AJ247" s="104"/>
      <c r="AK247" s="104"/>
      <c r="AL247" s="104"/>
      <c r="AM247" s="104"/>
      <c r="AN247" s="104"/>
      <c r="AO247" s="104"/>
      <c r="AP247" s="104"/>
      <c r="AQ247" s="104"/>
    </row>
    <row r="248" spans="1:43">
      <c r="A248" s="104"/>
      <c r="B248" s="104"/>
      <c r="C248" s="104"/>
      <c r="D248" s="104"/>
      <c r="E248" s="104"/>
      <c r="F248" s="104"/>
      <c r="G248" s="104"/>
      <c r="H248" s="104"/>
      <c r="I248" s="104"/>
      <c r="J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  <c r="AA248" s="104"/>
      <c r="AB248" s="104"/>
      <c r="AC248" s="104"/>
      <c r="AD248" s="104"/>
      <c r="AE248" s="104"/>
      <c r="AF248" s="104"/>
      <c r="AG248" s="104"/>
      <c r="AH248" s="104"/>
      <c r="AI248" s="104"/>
      <c r="AJ248" s="104"/>
      <c r="AK248" s="104"/>
      <c r="AL248" s="104"/>
      <c r="AM248" s="104"/>
      <c r="AN248" s="104"/>
      <c r="AO248" s="104"/>
      <c r="AP248" s="104"/>
      <c r="AQ248" s="104"/>
    </row>
    <row r="249" spans="1:43">
      <c r="A249" s="104"/>
      <c r="B249" s="104"/>
      <c r="C249" s="104"/>
      <c r="D249" s="104"/>
      <c r="E249" s="104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  <c r="AA249" s="104"/>
      <c r="AB249" s="104"/>
      <c r="AC249" s="104"/>
      <c r="AD249" s="104"/>
      <c r="AE249" s="104"/>
      <c r="AF249" s="104"/>
      <c r="AG249" s="104"/>
      <c r="AH249" s="104"/>
      <c r="AI249" s="104"/>
      <c r="AJ249" s="104"/>
      <c r="AK249" s="104"/>
      <c r="AL249" s="104"/>
      <c r="AM249" s="104"/>
      <c r="AN249" s="104"/>
      <c r="AO249" s="104"/>
      <c r="AP249" s="104"/>
      <c r="AQ249" s="104"/>
    </row>
    <row r="250" spans="1:43">
      <c r="A250" s="104"/>
      <c r="B250" s="104"/>
      <c r="C250" s="104"/>
      <c r="D250" s="104"/>
      <c r="E250" s="104"/>
      <c r="F250" s="104"/>
      <c r="G250" s="104"/>
      <c r="H250" s="104"/>
      <c r="I250" s="104"/>
      <c r="J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  <c r="AA250" s="104"/>
      <c r="AB250" s="104"/>
      <c r="AC250" s="104"/>
      <c r="AD250" s="104"/>
      <c r="AE250" s="104"/>
      <c r="AF250" s="104"/>
      <c r="AG250" s="104"/>
      <c r="AH250" s="104"/>
      <c r="AI250" s="104"/>
      <c r="AJ250" s="104"/>
      <c r="AK250" s="104"/>
      <c r="AL250" s="104"/>
      <c r="AM250" s="104"/>
      <c r="AN250" s="104"/>
      <c r="AO250" s="104"/>
      <c r="AP250" s="104"/>
      <c r="AQ250" s="104"/>
    </row>
    <row r="251" spans="1:43">
      <c r="A251" s="104"/>
      <c r="B251" s="104"/>
      <c r="C251" s="104"/>
      <c r="D251" s="104"/>
      <c r="E251" s="104"/>
      <c r="F251" s="104"/>
      <c r="G251" s="104"/>
      <c r="H251" s="104"/>
      <c r="I251" s="104"/>
      <c r="J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  <c r="AA251" s="104"/>
      <c r="AB251" s="104"/>
      <c r="AC251" s="104"/>
      <c r="AD251" s="104"/>
      <c r="AE251" s="104"/>
      <c r="AF251" s="104"/>
      <c r="AG251" s="104"/>
      <c r="AH251" s="104"/>
      <c r="AI251" s="104"/>
      <c r="AJ251" s="104"/>
      <c r="AK251" s="104"/>
      <c r="AL251" s="104"/>
      <c r="AM251" s="104"/>
      <c r="AN251" s="104"/>
      <c r="AO251" s="104"/>
      <c r="AP251" s="104"/>
      <c r="AQ251" s="104"/>
    </row>
    <row r="252" spans="1:43">
      <c r="A252" s="104"/>
      <c r="B252" s="104"/>
      <c r="C252" s="104"/>
      <c r="D252" s="104"/>
      <c r="E252" s="104"/>
      <c r="F252" s="104"/>
      <c r="G252" s="104"/>
      <c r="H252" s="104"/>
      <c r="I252" s="104"/>
      <c r="J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  <c r="AA252" s="104"/>
      <c r="AB252" s="104"/>
      <c r="AC252" s="104"/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04"/>
      <c r="AN252" s="104"/>
      <c r="AO252" s="104"/>
      <c r="AP252" s="104"/>
      <c r="AQ252" s="104"/>
    </row>
    <row r="253" spans="1:43">
      <c r="A253" s="104"/>
      <c r="B253" s="104"/>
      <c r="C253" s="104"/>
      <c r="D253" s="104"/>
      <c r="E253" s="104"/>
      <c r="F253" s="104"/>
      <c r="G253" s="104"/>
      <c r="H253" s="104"/>
      <c r="I253" s="104"/>
      <c r="J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  <c r="AA253" s="104"/>
      <c r="AB253" s="104"/>
      <c r="AC253" s="104"/>
      <c r="AD253" s="104"/>
      <c r="AE253" s="104"/>
      <c r="AF253" s="104"/>
      <c r="AG253" s="104"/>
      <c r="AH253" s="104"/>
      <c r="AI253" s="104"/>
      <c r="AJ253" s="104"/>
      <c r="AK253" s="104"/>
      <c r="AL253" s="104"/>
      <c r="AM253" s="104"/>
      <c r="AN253" s="104"/>
      <c r="AO253" s="104"/>
      <c r="AP253" s="104"/>
      <c r="AQ253" s="104"/>
    </row>
    <row r="254" spans="1:43">
      <c r="A254" s="104"/>
      <c r="B254" s="104"/>
      <c r="C254" s="104"/>
      <c r="D254" s="104"/>
      <c r="E254" s="104"/>
      <c r="F254" s="104"/>
      <c r="G254" s="104"/>
      <c r="H254" s="104"/>
      <c r="I254" s="104"/>
      <c r="J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  <c r="AA254" s="104"/>
      <c r="AB254" s="104"/>
      <c r="AC254" s="104"/>
      <c r="AD254" s="104"/>
      <c r="AE254" s="104"/>
      <c r="AF254" s="104"/>
      <c r="AG254" s="104"/>
      <c r="AH254" s="104"/>
      <c r="AI254" s="104"/>
      <c r="AJ254" s="104"/>
      <c r="AK254" s="104"/>
      <c r="AL254" s="104"/>
      <c r="AM254" s="104"/>
      <c r="AN254" s="104"/>
      <c r="AO254" s="104"/>
      <c r="AP254" s="104"/>
      <c r="AQ254" s="104"/>
    </row>
    <row r="255" spans="1:43">
      <c r="A255" s="104"/>
      <c r="B255" s="104"/>
      <c r="C255" s="104"/>
      <c r="D255" s="104"/>
      <c r="E255" s="104"/>
      <c r="F255" s="104"/>
      <c r="G255" s="104"/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</row>
    <row r="256" spans="1:43">
      <c r="A256" s="104"/>
      <c r="B256" s="104"/>
      <c r="C256" s="104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  <c r="AA256" s="104"/>
      <c r="AB256" s="104"/>
      <c r="AC256" s="104"/>
      <c r="AD256" s="104"/>
      <c r="AE256" s="104"/>
      <c r="AF256" s="104"/>
      <c r="AG256" s="104"/>
      <c r="AH256" s="104"/>
      <c r="AI256" s="104"/>
      <c r="AJ256" s="104"/>
      <c r="AK256" s="104"/>
      <c r="AL256" s="104"/>
      <c r="AM256" s="104"/>
      <c r="AN256" s="104"/>
      <c r="AO256" s="104"/>
      <c r="AP256" s="104"/>
      <c r="AQ256" s="104"/>
    </row>
    <row r="257" spans="1:43">
      <c r="A257" s="104"/>
      <c r="B257" s="104"/>
      <c r="C257" s="104"/>
      <c r="D257" s="104"/>
      <c r="E257" s="104"/>
      <c r="F257" s="104"/>
      <c r="G257" s="104"/>
      <c r="H257" s="104"/>
      <c r="I257" s="104"/>
      <c r="J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  <c r="AA257" s="104"/>
      <c r="AB257" s="104"/>
      <c r="AC257" s="104"/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04"/>
      <c r="AN257" s="104"/>
      <c r="AO257" s="104"/>
      <c r="AP257" s="104"/>
      <c r="AQ257" s="104"/>
    </row>
    <row r="258" spans="1:43">
      <c r="A258" s="104"/>
      <c r="B258" s="104"/>
      <c r="C258" s="104"/>
      <c r="D258" s="104"/>
      <c r="E258" s="104"/>
      <c r="F258" s="104"/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</row>
    <row r="259" spans="1:43">
      <c r="A259" s="104"/>
      <c r="B259" s="104"/>
      <c r="C259" s="104"/>
      <c r="D259" s="104"/>
      <c r="E259" s="104"/>
      <c r="F259" s="104"/>
      <c r="G259" s="104"/>
      <c r="H259" s="104"/>
      <c r="I259" s="104"/>
      <c r="J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  <c r="AA259" s="104"/>
      <c r="AB259" s="104"/>
      <c r="AC259" s="104"/>
      <c r="AD259" s="104"/>
      <c r="AE259" s="104"/>
      <c r="AF259" s="104"/>
      <c r="AG259" s="104"/>
      <c r="AH259" s="104"/>
      <c r="AI259" s="104"/>
      <c r="AJ259" s="104"/>
      <c r="AK259" s="104"/>
      <c r="AL259" s="104"/>
      <c r="AM259" s="104"/>
      <c r="AN259" s="104"/>
      <c r="AO259" s="104"/>
      <c r="AP259" s="104"/>
      <c r="AQ259" s="104"/>
    </row>
    <row r="260" spans="1:43">
      <c r="A260" s="104"/>
      <c r="B260" s="104"/>
      <c r="C260" s="104"/>
      <c r="D260" s="104"/>
      <c r="E260" s="104"/>
      <c r="F260" s="104"/>
      <c r="G260" s="104"/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  <c r="AA260" s="104"/>
      <c r="AB260" s="104"/>
      <c r="AC260" s="104"/>
      <c r="AD260" s="104"/>
      <c r="AE260" s="104"/>
      <c r="AF260" s="104"/>
      <c r="AG260" s="104"/>
      <c r="AH260" s="104"/>
      <c r="AI260" s="104"/>
      <c r="AJ260" s="104"/>
      <c r="AK260" s="104"/>
      <c r="AL260" s="104"/>
      <c r="AM260" s="104"/>
      <c r="AN260" s="104"/>
      <c r="AO260" s="104"/>
      <c r="AP260" s="104"/>
      <c r="AQ260" s="104"/>
    </row>
    <row r="261" spans="1:43">
      <c r="A261" s="104"/>
      <c r="B261" s="104"/>
      <c r="C261" s="104"/>
      <c r="D261" s="104"/>
      <c r="E261" s="104"/>
      <c r="F261" s="104"/>
      <c r="G261" s="104"/>
      <c r="H261" s="104"/>
      <c r="I261" s="104"/>
      <c r="J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  <c r="AA261" s="104"/>
      <c r="AB261" s="104"/>
      <c r="AC261" s="104"/>
      <c r="AD261" s="104"/>
      <c r="AE261" s="104"/>
      <c r="AF261" s="104"/>
      <c r="AG261" s="104"/>
      <c r="AH261" s="104"/>
      <c r="AI261" s="104"/>
      <c r="AJ261" s="104"/>
      <c r="AK261" s="104"/>
      <c r="AL261" s="104"/>
      <c r="AM261" s="104"/>
      <c r="AN261" s="104"/>
      <c r="AO261" s="104"/>
      <c r="AP261" s="104"/>
      <c r="AQ261" s="104"/>
    </row>
    <row r="262" spans="1:43">
      <c r="A262" s="104"/>
      <c r="B262" s="104"/>
      <c r="C262" s="104"/>
      <c r="D262" s="104"/>
      <c r="E262" s="104"/>
      <c r="F262" s="104"/>
      <c r="G262" s="104"/>
      <c r="H262" s="104"/>
      <c r="I262" s="104"/>
      <c r="J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  <c r="AA262" s="104"/>
      <c r="AB262" s="104"/>
      <c r="AC262" s="104"/>
      <c r="AD262" s="104"/>
      <c r="AE262" s="104"/>
      <c r="AF262" s="104"/>
      <c r="AG262" s="104"/>
      <c r="AH262" s="104"/>
      <c r="AI262" s="104"/>
      <c r="AJ262" s="104"/>
      <c r="AK262" s="104"/>
      <c r="AL262" s="104"/>
      <c r="AM262" s="104"/>
      <c r="AN262" s="104"/>
      <c r="AO262" s="104"/>
      <c r="AP262" s="104"/>
      <c r="AQ262" s="104"/>
    </row>
    <row r="263" spans="1:43">
      <c r="A263" s="104"/>
      <c r="B263" s="104"/>
      <c r="C263" s="104"/>
      <c r="D263" s="104"/>
      <c r="E263" s="104"/>
      <c r="F263" s="104"/>
      <c r="G263" s="104"/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  <c r="AA263" s="104"/>
      <c r="AB263" s="104"/>
      <c r="AC263" s="104"/>
      <c r="AD263" s="104"/>
      <c r="AE263" s="104"/>
      <c r="AF263" s="104"/>
      <c r="AG263" s="104"/>
      <c r="AH263" s="104"/>
      <c r="AI263" s="104"/>
      <c r="AJ263" s="104"/>
      <c r="AK263" s="104"/>
      <c r="AL263" s="104"/>
      <c r="AM263" s="104"/>
      <c r="AN263" s="104"/>
      <c r="AO263" s="104"/>
      <c r="AP263" s="104"/>
      <c r="AQ263" s="104"/>
    </row>
    <row r="264" spans="1:43">
      <c r="A264" s="104"/>
      <c r="B264" s="104"/>
      <c r="C264" s="104"/>
      <c r="D264" s="104"/>
      <c r="E264" s="104"/>
      <c r="F264" s="104"/>
      <c r="G264" s="104"/>
      <c r="H264" s="104"/>
      <c r="I264" s="104"/>
      <c r="J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  <c r="AA264" s="104"/>
      <c r="AB264" s="104"/>
      <c r="AC264" s="104"/>
      <c r="AD264" s="104"/>
      <c r="AE264" s="104"/>
      <c r="AF264" s="104"/>
      <c r="AG264" s="104"/>
      <c r="AH264" s="104"/>
      <c r="AI264" s="104"/>
      <c r="AJ264" s="104"/>
      <c r="AK264" s="104"/>
      <c r="AL264" s="104"/>
      <c r="AM264" s="104"/>
      <c r="AN264" s="104"/>
      <c r="AO264" s="104"/>
      <c r="AP264" s="104"/>
      <c r="AQ264" s="104"/>
    </row>
    <row r="265" spans="1:43">
      <c r="A265" s="104"/>
      <c r="B265" s="104"/>
      <c r="C265" s="104"/>
      <c r="D265" s="104"/>
      <c r="E265" s="104"/>
      <c r="F265" s="104"/>
      <c r="G265" s="104"/>
      <c r="H265" s="104"/>
      <c r="I265" s="104"/>
      <c r="J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  <c r="AA265" s="104"/>
      <c r="AB265" s="104"/>
      <c r="AC265" s="104"/>
      <c r="AD265" s="104"/>
      <c r="AE265" s="104"/>
      <c r="AF265" s="104"/>
      <c r="AG265" s="104"/>
      <c r="AH265" s="104"/>
      <c r="AI265" s="104"/>
      <c r="AJ265" s="104"/>
      <c r="AK265" s="104"/>
      <c r="AL265" s="104"/>
      <c r="AM265" s="104"/>
      <c r="AN265" s="104"/>
      <c r="AO265" s="104"/>
      <c r="AP265" s="104"/>
      <c r="AQ265" s="104"/>
    </row>
    <row r="266" spans="1:43">
      <c r="A266" s="104"/>
      <c r="B266" s="104"/>
      <c r="C266" s="104"/>
      <c r="D266" s="104"/>
      <c r="E266" s="104"/>
      <c r="F266" s="104"/>
      <c r="G266" s="104"/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  <c r="AA266" s="104"/>
      <c r="AB266" s="104"/>
      <c r="AC266" s="104"/>
      <c r="AD266" s="104"/>
      <c r="AE266" s="104"/>
      <c r="AF266" s="104"/>
      <c r="AG266" s="104"/>
      <c r="AH266" s="104"/>
      <c r="AI266" s="104"/>
      <c r="AJ266" s="104"/>
      <c r="AK266" s="104"/>
      <c r="AL266" s="104"/>
      <c r="AM266" s="104"/>
      <c r="AN266" s="104"/>
      <c r="AO266" s="104"/>
      <c r="AP266" s="104"/>
      <c r="AQ266" s="104"/>
    </row>
    <row r="267" spans="1:43">
      <c r="A267" s="104"/>
      <c r="B267" s="104"/>
      <c r="C267" s="104"/>
      <c r="D267" s="104"/>
      <c r="E267" s="104"/>
      <c r="F267" s="104"/>
      <c r="G267" s="104"/>
      <c r="H267" s="104"/>
      <c r="I267" s="104"/>
      <c r="J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4"/>
      <c r="AH267" s="104"/>
      <c r="AI267" s="104"/>
      <c r="AJ267" s="104"/>
      <c r="AK267" s="104"/>
      <c r="AL267" s="104"/>
      <c r="AM267" s="104"/>
      <c r="AN267" s="104"/>
      <c r="AO267" s="104"/>
      <c r="AP267" s="104"/>
      <c r="AQ267" s="104"/>
    </row>
    <row r="268" spans="1:43">
      <c r="A268" s="104"/>
      <c r="B268" s="104"/>
      <c r="C268" s="104"/>
      <c r="D268" s="104"/>
      <c r="E268" s="104"/>
      <c r="F268" s="104"/>
      <c r="G268" s="104"/>
      <c r="H268" s="104"/>
      <c r="I268" s="104"/>
      <c r="J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  <c r="AA268" s="104"/>
      <c r="AB268" s="104"/>
      <c r="AC268" s="104"/>
      <c r="AD268" s="104"/>
      <c r="AE268" s="104"/>
      <c r="AF268" s="104"/>
      <c r="AG268" s="104"/>
      <c r="AH268" s="104"/>
      <c r="AI268" s="104"/>
      <c r="AJ268" s="104"/>
      <c r="AK268" s="104"/>
      <c r="AL268" s="104"/>
      <c r="AM268" s="104"/>
      <c r="AN268" s="104"/>
      <c r="AO268" s="104"/>
      <c r="AP268" s="104"/>
      <c r="AQ268" s="104"/>
    </row>
    <row r="269" spans="1:43">
      <c r="A269" s="104"/>
      <c r="B269" s="104"/>
      <c r="C269" s="104"/>
      <c r="D269" s="104"/>
      <c r="E269" s="104"/>
      <c r="F269" s="104"/>
      <c r="G269" s="104"/>
      <c r="H269" s="104"/>
      <c r="I269" s="104"/>
      <c r="J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  <c r="AA269" s="104"/>
      <c r="AB269" s="104"/>
      <c r="AC269" s="104"/>
      <c r="AD269" s="104"/>
      <c r="AE269" s="104"/>
      <c r="AF269" s="104"/>
      <c r="AG269" s="104"/>
      <c r="AH269" s="104"/>
      <c r="AI269" s="104"/>
      <c r="AJ269" s="104"/>
      <c r="AK269" s="104"/>
      <c r="AL269" s="104"/>
      <c r="AM269" s="104"/>
      <c r="AN269" s="104"/>
      <c r="AO269" s="104"/>
      <c r="AP269" s="104"/>
      <c r="AQ269" s="104"/>
    </row>
    <row r="270" spans="1:43">
      <c r="A270" s="104"/>
      <c r="B270" s="104"/>
      <c r="C270" s="104"/>
      <c r="D270" s="104"/>
      <c r="E270" s="104"/>
      <c r="F270" s="104"/>
      <c r="G270" s="104"/>
      <c r="H270" s="104"/>
      <c r="I270" s="104"/>
      <c r="J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  <c r="AA270" s="104"/>
      <c r="AB270" s="104"/>
      <c r="AC270" s="104"/>
      <c r="AD270" s="104"/>
      <c r="AE270" s="104"/>
      <c r="AF270" s="104"/>
      <c r="AG270" s="104"/>
      <c r="AH270" s="104"/>
      <c r="AI270" s="104"/>
      <c r="AJ270" s="104"/>
      <c r="AK270" s="104"/>
      <c r="AL270" s="104"/>
      <c r="AM270" s="104"/>
      <c r="AN270" s="104"/>
      <c r="AO270" s="104"/>
      <c r="AP270" s="104"/>
      <c r="AQ270" s="104"/>
    </row>
    <row r="271" spans="1:43">
      <c r="A271" s="104"/>
      <c r="B271" s="104"/>
      <c r="C271" s="104"/>
      <c r="D271" s="104"/>
      <c r="E271" s="104"/>
      <c r="F271" s="104"/>
      <c r="G271" s="104"/>
      <c r="H271" s="104"/>
      <c r="I271" s="104"/>
      <c r="J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  <c r="AA271" s="104"/>
      <c r="AB271" s="104"/>
      <c r="AC271" s="104"/>
      <c r="AD271" s="104"/>
      <c r="AE271" s="104"/>
      <c r="AF271" s="104"/>
      <c r="AG271" s="104"/>
      <c r="AH271" s="104"/>
      <c r="AI271" s="104"/>
      <c r="AJ271" s="104"/>
      <c r="AK271" s="104"/>
      <c r="AL271" s="104"/>
      <c r="AM271" s="104"/>
      <c r="AN271" s="104"/>
      <c r="AO271" s="104"/>
      <c r="AP271" s="104"/>
      <c r="AQ271" s="104"/>
    </row>
    <row r="272" spans="1:43">
      <c r="A272" s="104"/>
      <c r="B272" s="104"/>
      <c r="C272" s="104"/>
      <c r="D272" s="104"/>
      <c r="E272" s="104"/>
      <c r="F272" s="104"/>
      <c r="G272" s="104"/>
      <c r="H272" s="104"/>
      <c r="I272" s="104"/>
      <c r="J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/>
      <c r="AG272" s="104"/>
      <c r="AH272" s="104"/>
      <c r="AI272" s="104"/>
      <c r="AJ272" s="104"/>
      <c r="AK272" s="104"/>
      <c r="AL272" s="104"/>
      <c r="AM272" s="104"/>
      <c r="AN272" s="104"/>
      <c r="AO272" s="104"/>
      <c r="AP272" s="104"/>
      <c r="AQ272" s="104"/>
    </row>
    <row r="273" spans="1:43">
      <c r="A273" s="104"/>
      <c r="B273" s="104"/>
      <c r="C273" s="104"/>
      <c r="D273" s="104"/>
      <c r="E273" s="104"/>
      <c r="F273" s="104"/>
      <c r="G273" s="104"/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  <c r="AA273" s="104"/>
      <c r="AB273" s="104"/>
      <c r="AC273" s="104"/>
      <c r="AD273" s="104"/>
      <c r="AE273" s="104"/>
      <c r="AF273" s="104"/>
      <c r="AG273" s="104"/>
      <c r="AH273" s="104"/>
      <c r="AI273" s="104"/>
      <c r="AJ273" s="104"/>
      <c r="AK273" s="104"/>
      <c r="AL273" s="104"/>
      <c r="AM273" s="104"/>
      <c r="AN273" s="104"/>
      <c r="AO273" s="104"/>
      <c r="AP273" s="104"/>
      <c r="AQ273" s="104"/>
    </row>
    <row r="274" spans="1:43">
      <c r="A274" s="104"/>
      <c r="B274" s="104"/>
      <c r="C274" s="104"/>
      <c r="D274" s="104"/>
      <c r="E274" s="104"/>
      <c r="F274" s="104"/>
      <c r="G274" s="104"/>
      <c r="H274" s="104"/>
      <c r="I274" s="104"/>
      <c r="J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  <c r="AA274" s="104"/>
      <c r="AB274" s="104"/>
      <c r="AC274" s="104"/>
      <c r="AD274" s="104"/>
      <c r="AE274" s="104"/>
      <c r="AF274" s="104"/>
      <c r="AG274" s="104"/>
      <c r="AH274" s="104"/>
      <c r="AI274" s="104"/>
      <c r="AJ274" s="104"/>
      <c r="AK274" s="104"/>
      <c r="AL274" s="104"/>
      <c r="AM274" s="104"/>
      <c r="AN274" s="104"/>
      <c r="AO274" s="104"/>
      <c r="AP274" s="104"/>
      <c r="AQ274" s="104"/>
    </row>
    <row r="275" spans="1:43">
      <c r="A275" s="104"/>
      <c r="B275" s="104"/>
      <c r="C275" s="104"/>
      <c r="D275" s="104"/>
      <c r="E275" s="104"/>
      <c r="F275" s="104"/>
      <c r="G275" s="104"/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4"/>
      <c r="AH275" s="104"/>
      <c r="AI275" s="104"/>
      <c r="AJ275" s="104"/>
      <c r="AK275" s="104"/>
      <c r="AL275" s="104"/>
      <c r="AM275" s="104"/>
      <c r="AN275" s="104"/>
      <c r="AO275" s="104"/>
      <c r="AP275" s="104"/>
      <c r="AQ275" s="104"/>
    </row>
    <row r="276" spans="1:43">
      <c r="A276" s="104"/>
      <c r="B276" s="104"/>
      <c r="C276" s="104"/>
      <c r="D276" s="104"/>
      <c r="E276" s="104"/>
      <c r="F276" s="104"/>
      <c r="G276" s="104"/>
      <c r="H276" s="104"/>
      <c r="I276" s="104"/>
      <c r="J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  <c r="AA276" s="104"/>
      <c r="AB276" s="104"/>
      <c r="AC276" s="104"/>
      <c r="AD276" s="104"/>
      <c r="AE276" s="104"/>
      <c r="AF276" s="104"/>
      <c r="AG276" s="104"/>
      <c r="AH276" s="104"/>
      <c r="AI276" s="104"/>
      <c r="AJ276" s="104"/>
      <c r="AK276" s="104"/>
      <c r="AL276" s="104"/>
      <c r="AM276" s="104"/>
      <c r="AN276" s="104"/>
      <c r="AO276" s="104"/>
      <c r="AP276" s="104"/>
      <c r="AQ276" s="104"/>
    </row>
    <row r="277" spans="1:43">
      <c r="A277" s="104"/>
      <c r="B277" s="104"/>
      <c r="C277" s="104"/>
      <c r="D277" s="104"/>
      <c r="E277" s="104"/>
      <c r="F277" s="104"/>
      <c r="G277" s="104"/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/>
      <c r="AG277" s="104"/>
      <c r="AH277" s="104"/>
      <c r="AI277" s="104"/>
      <c r="AJ277" s="104"/>
      <c r="AK277" s="104"/>
      <c r="AL277" s="104"/>
      <c r="AM277" s="104"/>
      <c r="AN277" s="104"/>
      <c r="AO277" s="104"/>
      <c r="AP277" s="104"/>
      <c r="AQ277" s="104"/>
    </row>
    <row r="278" spans="1:43">
      <c r="A278" s="104"/>
      <c r="B278" s="104"/>
      <c r="C278" s="104"/>
      <c r="D278" s="104"/>
      <c r="E278" s="104"/>
      <c r="F278" s="104"/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</row>
    <row r="279" spans="1:43">
      <c r="A279" s="104"/>
      <c r="B279" s="104"/>
      <c r="C279" s="104"/>
      <c r="D279" s="104"/>
      <c r="E279" s="104"/>
      <c r="F279" s="104"/>
      <c r="G279" s="104"/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  <c r="AA279" s="104"/>
      <c r="AB279" s="104"/>
      <c r="AC279" s="104"/>
      <c r="AD279" s="104"/>
      <c r="AE279" s="104"/>
      <c r="AF279" s="104"/>
      <c r="AG279" s="104"/>
      <c r="AH279" s="104"/>
      <c r="AI279" s="104"/>
      <c r="AJ279" s="104"/>
      <c r="AK279" s="104"/>
      <c r="AL279" s="104"/>
      <c r="AM279" s="104"/>
      <c r="AN279" s="104"/>
      <c r="AO279" s="104"/>
      <c r="AP279" s="104"/>
      <c r="AQ279" s="104"/>
    </row>
    <row r="280" spans="1:43">
      <c r="A280" s="104"/>
      <c r="B280" s="104"/>
      <c r="C280" s="104"/>
      <c r="D280" s="104"/>
      <c r="E280" s="104"/>
      <c r="F280" s="104"/>
      <c r="G280" s="104"/>
      <c r="H280" s="104"/>
      <c r="I280" s="104"/>
      <c r="J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  <c r="AA280" s="104"/>
      <c r="AB280" s="104"/>
      <c r="AC280" s="104"/>
      <c r="AD280" s="104"/>
      <c r="AE280" s="104"/>
      <c r="AF280" s="104"/>
      <c r="AG280" s="104"/>
      <c r="AH280" s="104"/>
      <c r="AI280" s="104"/>
      <c r="AJ280" s="104"/>
      <c r="AK280" s="104"/>
      <c r="AL280" s="104"/>
      <c r="AM280" s="104"/>
      <c r="AN280" s="104"/>
      <c r="AO280" s="104"/>
      <c r="AP280" s="104"/>
      <c r="AQ280" s="104"/>
    </row>
    <row r="281" spans="1:43">
      <c r="A281" s="104"/>
      <c r="B281" s="104"/>
      <c r="C281" s="104"/>
      <c r="D281" s="104"/>
      <c r="E281" s="104"/>
      <c r="F281" s="104"/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</row>
    <row r="282" spans="1:43">
      <c r="A282" s="104"/>
      <c r="B282" s="104"/>
      <c r="C282" s="104"/>
      <c r="D282" s="104"/>
      <c r="E282" s="104"/>
      <c r="F282" s="104"/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</row>
    <row r="283" spans="1:43">
      <c r="A283" s="104"/>
      <c r="B283" s="104"/>
      <c r="C283" s="104"/>
      <c r="D283" s="104"/>
      <c r="E283" s="104"/>
      <c r="F283" s="104"/>
      <c r="G283" s="104"/>
      <c r="H283" s="104"/>
      <c r="I283" s="104"/>
      <c r="J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  <c r="AA283" s="104"/>
      <c r="AB283" s="104"/>
      <c r="AC283" s="104"/>
      <c r="AD283" s="104"/>
      <c r="AE283" s="104"/>
      <c r="AF283" s="104"/>
      <c r="AG283" s="104"/>
      <c r="AH283" s="104"/>
      <c r="AI283" s="104"/>
      <c r="AJ283" s="104"/>
      <c r="AK283" s="104"/>
      <c r="AL283" s="104"/>
      <c r="AM283" s="104"/>
      <c r="AN283" s="104"/>
      <c r="AO283" s="104"/>
      <c r="AP283" s="104"/>
      <c r="AQ283" s="104"/>
    </row>
    <row r="284" spans="1:43">
      <c r="A284" s="104"/>
      <c r="B284" s="104"/>
      <c r="C284" s="104"/>
      <c r="D284" s="104"/>
      <c r="E284" s="104"/>
      <c r="F284" s="104"/>
      <c r="G284" s="104"/>
      <c r="H284" s="104"/>
      <c r="I284" s="104"/>
      <c r="J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/>
      <c r="AG284" s="104"/>
      <c r="AH284" s="104"/>
      <c r="AI284" s="104"/>
      <c r="AJ284" s="104"/>
      <c r="AK284" s="104"/>
      <c r="AL284" s="104"/>
      <c r="AM284" s="104"/>
      <c r="AN284" s="104"/>
      <c r="AO284" s="104"/>
      <c r="AP284" s="104"/>
      <c r="AQ284" s="104"/>
    </row>
    <row r="285" spans="1:43">
      <c r="A285" s="104"/>
      <c r="B285" s="104"/>
      <c r="C285" s="104"/>
      <c r="D285" s="104"/>
      <c r="E285" s="104"/>
      <c r="F285" s="104"/>
      <c r="G285" s="104"/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  <c r="AA285" s="104"/>
      <c r="AB285" s="104"/>
      <c r="AC285" s="104"/>
      <c r="AD285" s="104"/>
      <c r="AE285" s="104"/>
      <c r="AF285" s="104"/>
      <c r="AG285" s="104"/>
      <c r="AH285" s="104"/>
      <c r="AI285" s="104"/>
      <c r="AJ285" s="104"/>
      <c r="AK285" s="104"/>
      <c r="AL285" s="104"/>
      <c r="AM285" s="104"/>
      <c r="AN285" s="104"/>
      <c r="AO285" s="104"/>
      <c r="AP285" s="104"/>
      <c r="AQ285" s="104"/>
    </row>
    <row r="286" spans="1:43">
      <c r="A286" s="104"/>
      <c r="B286" s="104"/>
      <c r="C286" s="104"/>
      <c r="D286" s="104"/>
      <c r="E286" s="104"/>
      <c r="F286" s="104"/>
      <c r="G286" s="104"/>
      <c r="H286" s="104"/>
      <c r="I286" s="104"/>
      <c r="J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  <c r="AA286" s="104"/>
      <c r="AB286" s="104"/>
      <c r="AC286" s="104"/>
      <c r="AD286" s="104"/>
      <c r="AE286" s="104"/>
      <c r="AF286" s="104"/>
      <c r="AG286" s="104"/>
      <c r="AH286" s="104"/>
      <c r="AI286" s="104"/>
      <c r="AJ286" s="104"/>
      <c r="AK286" s="104"/>
      <c r="AL286" s="104"/>
      <c r="AM286" s="104"/>
      <c r="AN286" s="104"/>
      <c r="AO286" s="104"/>
      <c r="AP286" s="104"/>
      <c r="AQ286" s="104"/>
    </row>
    <row r="287" spans="1:43">
      <c r="A287" s="104"/>
      <c r="B287" s="104"/>
      <c r="C287" s="104"/>
      <c r="D287" s="104"/>
      <c r="E287" s="104"/>
      <c r="F287" s="104"/>
      <c r="G287" s="104"/>
      <c r="H287" s="104"/>
      <c r="I287" s="104"/>
      <c r="J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  <c r="AA287" s="104"/>
      <c r="AB287" s="104"/>
      <c r="AC287" s="104"/>
      <c r="AD287" s="104"/>
      <c r="AE287" s="104"/>
      <c r="AF287" s="104"/>
      <c r="AG287" s="104"/>
      <c r="AH287" s="104"/>
      <c r="AI287" s="104"/>
      <c r="AJ287" s="104"/>
      <c r="AK287" s="104"/>
      <c r="AL287" s="104"/>
      <c r="AM287" s="104"/>
      <c r="AN287" s="104"/>
      <c r="AO287" s="104"/>
      <c r="AP287" s="104"/>
      <c r="AQ287" s="104"/>
    </row>
    <row r="288" spans="1:43">
      <c r="A288" s="104"/>
      <c r="B288" s="104"/>
      <c r="C288" s="104"/>
      <c r="D288" s="104"/>
      <c r="E288" s="104"/>
      <c r="F288" s="104"/>
      <c r="G288" s="104"/>
      <c r="H288" s="104"/>
      <c r="I288" s="104"/>
      <c r="J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  <c r="AA288" s="104"/>
      <c r="AB288" s="104"/>
      <c r="AC288" s="104"/>
      <c r="AD288" s="104"/>
      <c r="AE288" s="104"/>
      <c r="AF288" s="104"/>
      <c r="AG288" s="104"/>
      <c r="AH288" s="104"/>
      <c r="AI288" s="104"/>
      <c r="AJ288" s="104"/>
      <c r="AK288" s="104"/>
      <c r="AL288" s="104"/>
      <c r="AM288" s="104"/>
      <c r="AN288" s="104"/>
      <c r="AO288" s="104"/>
      <c r="AP288" s="104"/>
      <c r="AQ288" s="104"/>
    </row>
    <row r="289" spans="1:43">
      <c r="A289" s="104"/>
      <c r="B289" s="104"/>
      <c r="C289" s="104"/>
      <c r="D289" s="104"/>
      <c r="E289" s="104"/>
      <c r="F289" s="104"/>
      <c r="G289" s="104"/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  <c r="AA289" s="104"/>
      <c r="AB289" s="104"/>
      <c r="AC289" s="104"/>
      <c r="AD289" s="104"/>
      <c r="AE289" s="104"/>
      <c r="AF289" s="104"/>
      <c r="AG289" s="104"/>
      <c r="AH289" s="104"/>
      <c r="AI289" s="104"/>
      <c r="AJ289" s="104"/>
      <c r="AK289" s="104"/>
      <c r="AL289" s="104"/>
      <c r="AM289" s="104"/>
      <c r="AN289" s="104"/>
      <c r="AO289" s="104"/>
      <c r="AP289" s="104"/>
      <c r="AQ289" s="104"/>
    </row>
    <row r="290" spans="1:43">
      <c r="A290" s="104"/>
      <c r="B290" s="104"/>
      <c r="C290" s="104"/>
      <c r="D290" s="104"/>
      <c r="E290" s="104"/>
      <c r="F290" s="104"/>
      <c r="G290" s="104"/>
      <c r="H290" s="104"/>
      <c r="I290" s="104"/>
      <c r="J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4"/>
      <c r="AH290" s="104"/>
      <c r="AI290" s="104"/>
      <c r="AJ290" s="104"/>
      <c r="AK290" s="104"/>
      <c r="AL290" s="104"/>
      <c r="AM290" s="104"/>
      <c r="AN290" s="104"/>
      <c r="AO290" s="104"/>
      <c r="AP290" s="104"/>
      <c r="AQ290" s="104"/>
    </row>
    <row r="291" spans="1:43">
      <c r="A291" s="104"/>
      <c r="B291" s="104"/>
      <c r="C291" s="104"/>
      <c r="D291" s="104"/>
      <c r="E291" s="104"/>
      <c r="F291" s="104"/>
      <c r="G291" s="104"/>
      <c r="H291" s="104"/>
      <c r="I291" s="104"/>
      <c r="J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  <c r="AA291" s="104"/>
      <c r="AB291" s="104"/>
      <c r="AC291" s="104"/>
      <c r="AD291" s="104"/>
      <c r="AE291" s="104"/>
      <c r="AF291" s="104"/>
      <c r="AG291" s="104"/>
      <c r="AH291" s="104"/>
      <c r="AI291" s="104"/>
      <c r="AJ291" s="104"/>
      <c r="AK291" s="104"/>
      <c r="AL291" s="104"/>
      <c r="AM291" s="104"/>
      <c r="AN291" s="104"/>
      <c r="AO291" s="104"/>
      <c r="AP291" s="104"/>
      <c r="AQ291" s="104"/>
    </row>
    <row r="292" spans="1:43">
      <c r="A292" s="104"/>
      <c r="B292" s="104"/>
      <c r="C292" s="104"/>
      <c r="D292" s="104"/>
      <c r="E292" s="104"/>
      <c r="F292" s="104"/>
      <c r="G292" s="104"/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  <c r="AA292" s="104"/>
      <c r="AB292" s="104"/>
      <c r="AC292" s="104"/>
      <c r="AD292" s="104"/>
      <c r="AE292" s="104"/>
      <c r="AF292" s="104"/>
      <c r="AG292" s="104"/>
      <c r="AH292" s="104"/>
      <c r="AI292" s="104"/>
      <c r="AJ292" s="104"/>
      <c r="AK292" s="104"/>
      <c r="AL292" s="104"/>
      <c r="AM292" s="104"/>
      <c r="AN292" s="104"/>
      <c r="AO292" s="104"/>
      <c r="AP292" s="104"/>
      <c r="AQ292" s="104"/>
    </row>
    <row r="293" spans="1:43">
      <c r="A293" s="104"/>
      <c r="B293" s="104"/>
      <c r="C293" s="104"/>
      <c r="D293" s="104"/>
      <c r="E293" s="104"/>
      <c r="F293" s="104"/>
      <c r="G293" s="104"/>
      <c r="H293" s="104"/>
      <c r="I293" s="104"/>
      <c r="J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4"/>
      <c r="AH293" s="104"/>
      <c r="AI293" s="104"/>
      <c r="AJ293" s="104"/>
      <c r="AK293" s="104"/>
      <c r="AL293" s="104"/>
      <c r="AM293" s="104"/>
      <c r="AN293" s="104"/>
      <c r="AO293" s="104"/>
      <c r="AP293" s="104"/>
      <c r="AQ293" s="104"/>
    </row>
    <row r="294" spans="1:43">
      <c r="A294" s="104"/>
      <c r="B294" s="104"/>
      <c r="C294" s="104"/>
      <c r="D294" s="104"/>
      <c r="E294" s="104"/>
      <c r="F294" s="104"/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</row>
    <row r="295" spans="1:43">
      <c r="A295" s="104"/>
      <c r="B295" s="104"/>
      <c r="C295" s="104"/>
      <c r="D295" s="104"/>
      <c r="E295" s="104"/>
      <c r="F295" s="104"/>
      <c r="G295" s="104"/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  <c r="AA295" s="104"/>
      <c r="AB295" s="104"/>
      <c r="AC295" s="104"/>
      <c r="AD295" s="104"/>
      <c r="AE295" s="104"/>
      <c r="AF295" s="104"/>
      <c r="AG295" s="104"/>
      <c r="AH295" s="104"/>
      <c r="AI295" s="104"/>
      <c r="AJ295" s="104"/>
      <c r="AK295" s="104"/>
      <c r="AL295" s="104"/>
      <c r="AM295" s="104"/>
      <c r="AN295" s="104"/>
      <c r="AO295" s="104"/>
      <c r="AP295" s="104"/>
      <c r="AQ295" s="104"/>
    </row>
    <row r="296" spans="1:43">
      <c r="A296" s="104"/>
      <c r="B296" s="104"/>
      <c r="C296" s="104"/>
      <c r="D296" s="104"/>
      <c r="E296" s="104"/>
      <c r="F296" s="104"/>
      <c r="G296" s="104"/>
      <c r="H296" s="104"/>
      <c r="I296" s="104"/>
      <c r="J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  <c r="AA296" s="104"/>
      <c r="AB296" s="104"/>
      <c r="AC296" s="104"/>
      <c r="AD296" s="104"/>
      <c r="AE296" s="104"/>
      <c r="AF296" s="104"/>
      <c r="AG296" s="104"/>
      <c r="AH296" s="104"/>
      <c r="AI296" s="104"/>
      <c r="AJ296" s="104"/>
      <c r="AK296" s="104"/>
      <c r="AL296" s="104"/>
      <c r="AM296" s="104"/>
      <c r="AN296" s="104"/>
      <c r="AO296" s="104"/>
      <c r="AP296" s="104"/>
      <c r="AQ296" s="104"/>
    </row>
    <row r="297" spans="1:43">
      <c r="A297" s="104"/>
      <c r="B297" s="104"/>
      <c r="C297" s="104"/>
      <c r="D297" s="104"/>
      <c r="E297" s="104"/>
      <c r="F297" s="104"/>
      <c r="G297" s="104"/>
      <c r="H297" s="104"/>
      <c r="I297" s="104"/>
      <c r="J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4"/>
      <c r="AH297" s="104"/>
      <c r="AI297" s="104"/>
      <c r="AJ297" s="104"/>
      <c r="AK297" s="104"/>
      <c r="AL297" s="104"/>
      <c r="AM297" s="104"/>
      <c r="AN297" s="104"/>
      <c r="AO297" s="104"/>
      <c r="AP297" s="104"/>
      <c r="AQ297" s="104"/>
    </row>
    <row r="298" spans="1:43">
      <c r="A298" s="104"/>
      <c r="B298" s="104"/>
      <c r="C298" s="104"/>
      <c r="D298" s="104"/>
      <c r="E298" s="104"/>
      <c r="F298" s="104"/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</row>
    <row r="299" spans="1:43">
      <c r="A299" s="104"/>
      <c r="B299" s="104"/>
      <c r="C299" s="104"/>
      <c r="D299" s="104"/>
      <c r="E299" s="104"/>
      <c r="F299" s="104"/>
      <c r="G299" s="104"/>
      <c r="H299" s="104"/>
      <c r="I299" s="104"/>
      <c r="J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  <c r="AA299" s="104"/>
      <c r="AB299" s="104"/>
      <c r="AC299" s="104"/>
      <c r="AD299" s="104"/>
      <c r="AE299" s="104"/>
      <c r="AF299" s="104"/>
      <c r="AG299" s="104"/>
      <c r="AH299" s="104"/>
      <c r="AI299" s="104"/>
      <c r="AJ299" s="104"/>
      <c r="AK299" s="104"/>
      <c r="AL299" s="104"/>
      <c r="AM299" s="104"/>
      <c r="AN299" s="104"/>
      <c r="AO299" s="104"/>
      <c r="AP299" s="104"/>
      <c r="AQ299" s="104"/>
    </row>
    <row r="300" spans="1:43">
      <c r="A300" s="104"/>
      <c r="B300" s="104"/>
      <c r="C300" s="104"/>
      <c r="D300" s="104"/>
      <c r="E300" s="104"/>
      <c r="F300" s="104"/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</row>
    <row r="301" spans="1:43">
      <c r="A301" s="104"/>
      <c r="B301" s="104"/>
      <c r="C301" s="104"/>
      <c r="D301" s="104"/>
      <c r="E301" s="104"/>
      <c r="F301" s="104"/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</row>
    <row r="302" spans="1:43">
      <c r="A302" s="104"/>
      <c r="B302" s="104"/>
      <c r="C302" s="104"/>
      <c r="D302" s="104"/>
      <c r="E302" s="104"/>
      <c r="F302" s="104"/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</row>
    <row r="303" spans="1:43">
      <c r="A303" s="104"/>
      <c r="B303" s="104"/>
      <c r="C303" s="104"/>
      <c r="D303" s="104"/>
      <c r="E303" s="104"/>
      <c r="F303" s="104"/>
      <c r="G303" s="104"/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  <c r="AA303" s="104"/>
      <c r="AB303" s="104"/>
      <c r="AC303" s="104"/>
      <c r="AD303" s="104"/>
      <c r="AE303" s="104"/>
      <c r="AF303" s="104"/>
      <c r="AG303" s="104"/>
      <c r="AH303" s="104"/>
      <c r="AI303" s="104"/>
      <c r="AJ303" s="104"/>
      <c r="AK303" s="104"/>
      <c r="AL303" s="104"/>
      <c r="AM303" s="104"/>
      <c r="AN303" s="104"/>
      <c r="AO303" s="104"/>
      <c r="AP303" s="104"/>
      <c r="AQ303" s="104"/>
    </row>
    <row r="304" spans="1:43">
      <c r="A304" s="104"/>
      <c r="B304" s="104"/>
      <c r="C304" s="104"/>
      <c r="D304" s="104"/>
      <c r="E304" s="104"/>
      <c r="F304" s="104"/>
      <c r="G304" s="104"/>
      <c r="H304" s="104"/>
      <c r="I304" s="104"/>
      <c r="J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  <c r="AA304" s="104"/>
      <c r="AB304" s="104"/>
      <c r="AC304" s="104"/>
      <c r="AD304" s="104"/>
      <c r="AE304" s="104"/>
      <c r="AF304" s="104"/>
      <c r="AG304" s="104"/>
      <c r="AH304" s="104"/>
      <c r="AI304" s="104"/>
      <c r="AJ304" s="104"/>
      <c r="AK304" s="104"/>
      <c r="AL304" s="104"/>
      <c r="AM304" s="104"/>
      <c r="AN304" s="104"/>
      <c r="AO304" s="104"/>
      <c r="AP304" s="104"/>
      <c r="AQ304" s="104"/>
    </row>
    <row r="305" spans="1:43">
      <c r="A305" s="104"/>
      <c r="B305" s="104"/>
      <c r="C305" s="104"/>
      <c r="D305" s="104"/>
      <c r="E305" s="104"/>
      <c r="F305" s="104"/>
      <c r="G305" s="104"/>
      <c r="H305" s="104"/>
      <c r="I305" s="104"/>
      <c r="J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  <c r="AA305" s="104"/>
      <c r="AB305" s="104"/>
      <c r="AC305" s="104"/>
      <c r="AD305" s="104"/>
      <c r="AE305" s="104"/>
      <c r="AF305" s="104"/>
      <c r="AG305" s="104"/>
      <c r="AH305" s="104"/>
      <c r="AI305" s="104"/>
      <c r="AJ305" s="104"/>
      <c r="AK305" s="104"/>
      <c r="AL305" s="104"/>
      <c r="AM305" s="104"/>
      <c r="AN305" s="104"/>
      <c r="AO305" s="104"/>
      <c r="AP305" s="104"/>
      <c r="AQ305" s="104"/>
    </row>
    <row r="306" spans="1:43">
      <c r="A306" s="104"/>
      <c r="B306" s="104"/>
      <c r="C306" s="104"/>
      <c r="D306" s="104"/>
      <c r="E306" s="104"/>
      <c r="F306" s="104"/>
      <c r="G306" s="104"/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4"/>
      <c r="AH306" s="104"/>
      <c r="AI306" s="104"/>
      <c r="AJ306" s="104"/>
      <c r="AK306" s="104"/>
      <c r="AL306" s="104"/>
      <c r="AM306" s="104"/>
      <c r="AN306" s="104"/>
      <c r="AO306" s="104"/>
      <c r="AP306" s="104"/>
      <c r="AQ306" s="104"/>
    </row>
    <row r="307" spans="1:43">
      <c r="A307" s="104"/>
      <c r="B307" s="104"/>
      <c r="C307" s="104"/>
      <c r="D307" s="104"/>
      <c r="E307" s="104"/>
      <c r="F307" s="104"/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</row>
    <row r="308" spans="1:43">
      <c r="A308" s="104"/>
      <c r="B308" s="104"/>
      <c r="C308" s="104"/>
      <c r="D308" s="104"/>
      <c r="E308" s="104"/>
      <c r="F308" s="104"/>
      <c r="G308" s="104"/>
      <c r="H308" s="104"/>
      <c r="I308" s="104"/>
      <c r="J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  <c r="AA308" s="104"/>
      <c r="AB308" s="104"/>
      <c r="AC308" s="104"/>
      <c r="AD308" s="104"/>
      <c r="AE308" s="104"/>
      <c r="AF308" s="104"/>
      <c r="AG308" s="104"/>
      <c r="AH308" s="104"/>
      <c r="AI308" s="104"/>
      <c r="AJ308" s="104"/>
      <c r="AK308" s="104"/>
      <c r="AL308" s="104"/>
      <c r="AM308" s="104"/>
      <c r="AN308" s="104"/>
      <c r="AO308" s="104"/>
      <c r="AP308" s="104"/>
      <c r="AQ308" s="104"/>
    </row>
    <row r="309" spans="1:43">
      <c r="A309" s="104"/>
      <c r="B309" s="104"/>
      <c r="C309" s="104"/>
      <c r="D309" s="104"/>
      <c r="E309" s="104"/>
      <c r="F309" s="104"/>
      <c r="G309" s="104"/>
      <c r="H309" s="104"/>
      <c r="I309" s="104"/>
      <c r="J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  <c r="AA309" s="104"/>
      <c r="AB309" s="104"/>
      <c r="AC309" s="104"/>
      <c r="AD309" s="104"/>
      <c r="AE309" s="104"/>
      <c r="AF309" s="104"/>
      <c r="AG309" s="104"/>
      <c r="AH309" s="104"/>
      <c r="AI309" s="104"/>
      <c r="AJ309" s="104"/>
      <c r="AK309" s="104"/>
      <c r="AL309" s="104"/>
      <c r="AM309" s="104"/>
      <c r="AN309" s="104"/>
      <c r="AO309" s="104"/>
      <c r="AP309" s="104"/>
      <c r="AQ309" s="104"/>
    </row>
    <row r="310" spans="1:43">
      <c r="A310" s="104"/>
      <c r="B310" s="104"/>
      <c r="C310" s="104"/>
      <c r="D310" s="104"/>
      <c r="E310" s="104"/>
      <c r="F310" s="104"/>
      <c r="G310" s="104"/>
      <c r="H310" s="104"/>
      <c r="I310" s="104"/>
      <c r="J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  <c r="AA310" s="104"/>
      <c r="AB310" s="104"/>
      <c r="AC310" s="104"/>
      <c r="AD310" s="104"/>
      <c r="AE310" s="104"/>
      <c r="AF310" s="104"/>
      <c r="AG310" s="104"/>
      <c r="AH310" s="104"/>
      <c r="AI310" s="104"/>
      <c r="AJ310" s="104"/>
      <c r="AK310" s="104"/>
      <c r="AL310" s="104"/>
      <c r="AM310" s="104"/>
      <c r="AN310" s="104"/>
      <c r="AO310" s="104"/>
      <c r="AP310" s="104"/>
      <c r="AQ310" s="104"/>
    </row>
    <row r="311" spans="1:43">
      <c r="A311" s="104"/>
      <c r="B311" s="104"/>
      <c r="C311" s="104"/>
      <c r="D311" s="104"/>
      <c r="E311" s="104"/>
      <c r="F311" s="104"/>
      <c r="G311" s="104"/>
      <c r="H311" s="104"/>
      <c r="I311" s="104"/>
      <c r="J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  <c r="AA311" s="104"/>
      <c r="AB311" s="104"/>
      <c r="AC311" s="104"/>
      <c r="AD311" s="104"/>
      <c r="AE311" s="104"/>
      <c r="AF311" s="104"/>
      <c r="AG311" s="104"/>
      <c r="AH311" s="104"/>
      <c r="AI311" s="104"/>
      <c r="AJ311" s="104"/>
      <c r="AK311" s="104"/>
      <c r="AL311" s="104"/>
      <c r="AM311" s="104"/>
      <c r="AN311" s="104"/>
      <c r="AO311" s="104"/>
      <c r="AP311" s="104"/>
      <c r="AQ311" s="104"/>
    </row>
    <row r="312" spans="1:43">
      <c r="A312" s="104"/>
      <c r="B312" s="104"/>
      <c r="C312" s="104"/>
      <c r="D312" s="104"/>
      <c r="E312" s="104"/>
      <c r="F312" s="104"/>
      <c r="G312" s="104"/>
      <c r="H312" s="104"/>
      <c r="I312" s="104"/>
      <c r="J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/>
      <c r="AG312" s="104"/>
      <c r="AH312" s="104"/>
      <c r="AI312" s="104"/>
      <c r="AJ312" s="104"/>
      <c r="AK312" s="104"/>
      <c r="AL312" s="104"/>
      <c r="AM312" s="104"/>
      <c r="AN312" s="104"/>
      <c r="AO312" s="104"/>
      <c r="AP312" s="104"/>
      <c r="AQ312" s="104"/>
    </row>
    <row r="313" spans="1:43">
      <c r="A313" s="104"/>
      <c r="B313" s="104"/>
      <c r="C313" s="104"/>
      <c r="D313" s="104"/>
      <c r="E313" s="104"/>
      <c r="F313" s="104"/>
      <c r="G313" s="104"/>
      <c r="H313" s="104"/>
      <c r="I313" s="104"/>
      <c r="J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  <c r="AA313" s="104"/>
      <c r="AB313" s="104"/>
      <c r="AC313" s="104"/>
      <c r="AD313" s="104"/>
      <c r="AE313" s="104"/>
      <c r="AF313" s="104"/>
      <c r="AG313" s="104"/>
      <c r="AH313" s="104"/>
      <c r="AI313" s="104"/>
      <c r="AJ313" s="104"/>
      <c r="AK313" s="104"/>
      <c r="AL313" s="104"/>
      <c r="AM313" s="104"/>
      <c r="AN313" s="104"/>
      <c r="AO313" s="104"/>
      <c r="AP313" s="104"/>
      <c r="AQ313" s="104"/>
    </row>
    <row r="314" spans="1:43">
      <c r="A314" s="104"/>
      <c r="B314" s="104"/>
      <c r="C314" s="104"/>
      <c r="D314" s="104"/>
      <c r="E314" s="104"/>
      <c r="F314" s="104"/>
      <c r="G314" s="104"/>
      <c r="H314" s="104"/>
      <c r="I314" s="104"/>
      <c r="J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  <c r="AA314" s="104"/>
      <c r="AB314" s="104"/>
      <c r="AC314" s="104"/>
      <c r="AD314" s="104"/>
      <c r="AE314" s="104"/>
      <c r="AF314" s="104"/>
      <c r="AG314" s="104"/>
      <c r="AH314" s="104"/>
      <c r="AI314" s="104"/>
      <c r="AJ314" s="104"/>
      <c r="AK314" s="104"/>
      <c r="AL314" s="104"/>
      <c r="AM314" s="104"/>
      <c r="AN314" s="104"/>
      <c r="AO314" s="104"/>
      <c r="AP314" s="104"/>
      <c r="AQ314" s="104"/>
    </row>
    <row r="315" spans="1:43">
      <c r="A315" s="104"/>
      <c r="B315" s="104"/>
      <c r="C315" s="104"/>
      <c r="D315" s="104"/>
      <c r="E315" s="104"/>
      <c r="F315" s="104"/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</row>
    <row r="316" spans="1:43">
      <c r="A316" s="104"/>
      <c r="B316" s="104"/>
      <c r="C316" s="104"/>
      <c r="D316" s="104"/>
      <c r="E316" s="104"/>
      <c r="F316" s="104"/>
      <c r="G316" s="104"/>
      <c r="H316" s="104"/>
      <c r="I316" s="104"/>
      <c r="J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  <c r="AA316" s="104"/>
      <c r="AB316" s="104"/>
      <c r="AC316" s="104"/>
      <c r="AD316" s="104"/>
      <c r="AE316" s="104"/>
      <c r="AF316" s="104"/>
      <c r="AG316" s="104"/>
      <c r="AH316" s="104"/>
      <c r="AI316" s="104"/>
      <c r="AJ316" s="104"/>
      <c r="AK316" s="104"/>
      <c r="AL316" s="104"/>
      <c r="AM316" s="104"/>
      <c r="AN316" s="104"/>
      <c r="AO316" s="104"/>
      <c r="AP316" s="104"/>
      <c r="AQ316" s="104"/>
    </row>
    <row r="317" spans="1:43">
      <c r="A317" s="104"/>
      <c r="B317" s="104"/>
      <c r="C317" s="104"/>
      <c r="D317" s="104"/>
      <c r="E317" s="104"/>
      <c r="F317" s="104"/>
      <c r="G317" s="104"/>
      <c r="H317" s="104"/>
      <c r="I317" s="104"/>
      <c r="J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  <c r="AA317" s="104"/>
      <c r="AB317" s="104"/>
      <c r="AC317" s="104"/>
      <c r="AD317" s="104"/>
      <c r="AE317" s="104"/>
      <c r="AF317" s="104"/>
      <c r="AG317" s="104"/>
      <c r="AH317" s="104"/>
      <c r="AI317" s="104"/>
      <c r="AJ317" s="104"/>
      <c r="AK317" s="104"/>
      <c r="AL317" s="104"/>
      <c r="AM317" s="104"/>
      <c r="AN317" s="104"/>
      <c r="AO317" s="104"/>
      <c r="AP317" s="104"/>
      <c r="AQ317" s="104"/>
    </row>
    <row r="318" spans="1:43">
      <c r="A318" s="104"/>
      <c r="B318" s="104"/>
      <c r="C318" s="104"/>
      <c r="D318" s="104"/>
      <c r="E318" s="104"/>
      <c r="F318" s="104"/>
      <c r="G318" s="104"/>
      <c r="H318" s="104"/>
      <c r="I318" s="104"/>
      <c r="J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  <c r="AA318" s="104"/>
      <c r="AB318" s="104"/>
      <c r="AC318" s="104"/>
      <c r="AD318" s="104"/>
      <c r="AE318" s="104"/>
      <c r="AF318" s="104"/>
      <c r="AG318" s="104"/>
      <c r="AH318" s="104"/>
      <c r="AI318" s="104"/>
      <c r="AJ318" s="104"/>
      <c r="AK318" s="104"/>
      <c r="AL318" s="104"/>
      <c r="AM318" s="104"/>
      <c r="AN318" s="104"/>
      <c r="AO318" s="104"/>
      <c r="AP318" s="104"/>
      <c r="AQ318" s="104"/>
    </row>
    <row r="319" spans="1:43">
      <c r="A319" s="104"/>
      <c r="B319" s="104"/>
      <c r="C319" s="104"/>
      <c r="D319" s="104"/>
      <c r="E319" s="104"/>
      <c r="F319" s="104"/>
      <c r="G319" s="104"/>
      <c r="H319" s="104"/>
      <c r="I319" s="104"/>
      <c r="J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  <c r="AA319" s="104"/>
      <c r="AB319" s="104"/>
      <c r="AC319" s="104"/>
      <c r="AD319" s="104"/>
      <c r="AE319" s="104"/>
      <c r="AF319" s="104"/>
      <c r="AG319" s="104"/>
      <c r="AH319" s="104"/>
      <c r="AI319" s="104"/>
      <c r="AJ319" s="104"/>
      <c r="AK319" s="104"/>
      <c r="AL319" s="104"/>
      <c r="AM319" s="104"/>
      <c r="AN319" s="104"/>
      <c r="AO319" s="104"/>
      <c r="AP319" s="104"/>
      <c r="AQ319" s="104"/>
    </row>
    <row r="320" spans="1:43">
      <c r="A320" s="104"/>
      <c r="B320" s="104"/>
      <c r="C320" s="104"/>
      <c r="D320" s="104"/>
      <c r="E320" s="104"/>
      <c r="F320" s="104"/>
      <c r="G320" s="104"/>
      <c r="H320" s="104"/>
      <c r="I320" s="104"/>
      <c r="J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  <c r="AA320" s="104"/>
      <c r="AB320" s="104"/>
      <c r="AC320" s="104"/>
      <c r="AD320" s="104"/>
      <c r="AE320" s="104"/>
      <c r="AF320" s="104"/>
      <c r="AG320" s="104"/>
      <c r="AH320" s="104"/>
      <c r="AI320" s="104"/>
      <c r="AJ320" s="104"/>
      <c r="AK320" s="104"/>
      <c r="AL320" s="104"/>
      <c r="AM320" s="104"/>
      <c r="AN320" s="104"/>
      <c r="AO320" s="104"/>
      <c r="AP320" s="104"/>
      <c r="AQ320" s="104"/>
    </row>
    <row r="321" spans="1:43">
      <c r="A321" s="104"/>
      <c r="B321" s="104"/>
      <c r="C321" s="104"/>
      <c r="D321" s="104"/>
      <c r="E321" s="104"/>
      <c r="F321" s="104"/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</row>
    <row r="322" spans="1:43">
      <c r="A322" s="104"/>
      <c r="B322" s="104"/>
      <c r="C322" s="104"/>
      <c r="D322" s="104"/>
      <c r="E322" s="104"/>
      <c r="F322" s="104"/>
      <c r="G322" s="104"/>
      <c r="H322" s="104"/>
      <c r="I322" s="104"/>
      <c r="J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  <c r="AA322" s="104"/>
      <c r="AB322" s="104"/>
      <c r="AC322" s="104"/>
      <c r="AD322" s="104"/>
      <c r="AE322" s="104"/>
      <c r="AF322" s="104"/>
      <c r="AG322" s="104"/>
      <c r="AH322" s="104"/>
      <c r="AI322" s="104"/>
      <c r="AJ322" s="104"/>
      <c r="AK322" s="104"/>
      <c r="AL322" s="104"/>
      <c r="AM322" s="104"/>
      <c r="AN322" s="104"/>
      <c r="AO322" s="104"/>
      <c r="AP322" s="104"/>
      <c r="AQ322" s="104"/>
    </row>
    <row r="323" spans="1:43">
      <c r="A323" s="104"/>
      <c r="B323" s="104"/>
      <c r="C323" s="104"/>
      <c r="D323" s="104"/>
      <c r="E323" s="104"/>
      <c r="F323" s="104"/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</row>
    <row r="324" spans="1:43">
      <c r="A324" s="104"/>
      <c r="B324" s="104"/>
      <c r="C324" s="104"/>
      <c r="D324" s="104"/>
      <c r="E324" s="104"/>
      <c r="F324" s="104"/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</row>
    <row r="325" spans="1:43">
      <c r="A325" s="104"/>
      <c r="B325" s="104"/>
      <c r="C325" s="104"/>
      <c r="D325" s="104"/>
      <c r="E325" s="104"/>
      <c r="F325" s="104"/>
      <c r="G325" s="104"/>
      <c r="H325" s="104"/>
      <c r="I325" s="104"/>
      <c r="J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  <c r="AA325" s="104"/>
      <c r="AB325" s="104"/>
      <c r="AC325" s="104"/>
      <c r="AD325" s="104"/>
      <c r="AE325" s="104"/>
      <c r="AF325" s="104"/>
      <c r="AG325" s="104"/>
      <c r="AH325" s="104"/>
      <c r="AI325" s="104"/>
      <c r="AJ325" s="104"/>
      <c r="AK325" s="104"/>
      <c r="AL325" s="104"/>
      <c r="AM325" s="104"/>
      <c r="AN325" s="104"/>
      <c r="AO325" s="104"/>
      <c r="AP325" s="104"/>
      <c r="AQ325" s="104"/>
    </row>
    <row r="326" spans="1:43">
      <c r="A326" s="104"/>
      <c r="B326" s="104"/>
      <c r="C326" s="104"/>
      <c r="D326" s="104"/>
      <c r="E326" s="104"/>
      <c r="F326" s="104"/>
      <c r="G326" s="104"/>
      <c r="H326" s="104"/>
      <c r="I326" s="104"/>
      <c r="J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  <c r="AA326" s="104"/>
      <c r="AB326" s="104"/>
      <c r="AC326" s="104"/>
      <c r="AD326" s="104"/>
      <c r="AE326" s="104"/>
      <c r="AF326" s="104"/>
      <c r="AG326" s="104"/>
      <c r="AH326" s="104"/>
      <c r="AI326" s="104"/>
      <c r="AJ326" s="104"/>
      <c r="AK326" s="104"/>
      <c r="AL326" s="104"/>
      <c r="AM326" s="104"/>
      <c r="AN326" s="104"/>
      <c r="AO326" s="104"/>
      <c r="AP326" s="104"/>
      <c r="AQ326" s="104"/>
    </row>
    <row r="327" spans="1:43">
      <c r="A327" s="104"/>
      <c r="B327" s="104"/>
      <c r="C327" s="104"/>
      <c r="D327" s="104"/>
      <c r="E327" s="104"/>
      <c r="F327" s="104"/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</row>
    <row r="328" spans="1:43">
      <c r="A328" s="104"/>
      <c r="B328" s="104"/>
      <c r="C328" s="104"/>
      <c r="D328" s="104"/>
      <c r="E328" s="104"/>
      <c r="F328" s="104"/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</row>
    <row r="329" spans="1:43">
      <c r="A329" s="104"/>
      <c r="B329" s="104"/>
      <c r="C329" s="104"/>
      <c r="D329" s="104"/>
      <c r="E329" s="104"/>
      <c r="F329" s="104"/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</row>
    <row r="330" spans="1:43">
      <c r="A330" s="104"/>
      <c r="B330" s="104"/>
      <c r="C330" s="104"/>
      <c r="D330" s="104"/>
      <c r="E330" s="104"/>
      <c r="F330" s="104"/>
      <c r="G330" s="104"/>
      <c r="H330" s="104"/>
      <c r="I330" s="104"/>
      <c r="J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  <c r="AA330" s="104"/>
      <c r="AB330" s="104"/>
      <c r="AC330" s="104"/>
      <c r="AD330" s="104"/>
      <c r="AE330" s="104"/>
      <c r="AF330" s="104"/>
      <c r="AG330" s="104"/>
      <c r="AH330" s="104"/>
      <c r="AI330" s="104"/>
      <c r="AJ330" s="104"/>
      <c r="AK330" s="104"/>
      <c r="AL330" s="104"/>
      <c r="AM330" s="104"/>
      <c r="AN330" s="104"/>
      <c r="AO330" s="104"/>
      <c r="AP330" s="104"/>
      <c r="AQ330" s="104"/>
    </row>
    <row r="331" spans="1:43">
      <c r="A331" s="104"/>
      <c r="B331" s="104"/>
      <c r="C331" s="104"/>
      <c r="D331" s="104"/>
      <c r="E331" s="104"/>
      <c r="F331" s="104"/>
      <c r="G331" s="104"/>
      <c r="H331" s="104"/>
      <c r="I331" s="104"/>
      <c r="J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4"/>
      <c r="AH331" s="104"/>
      <c r="AI331" s="104"/>
      <c r="AJ331" s="104"/>
      <c r="AK331" s="104"/>
      <c r="AL331" s="104"/>
      <c r="AM331" s="104"/>
      <c r="AN331" s="104"/>
      <c r="AO331" s="104"/>
      <c r="AP331" s="104"/>
      <c r="AQ331" s="104"/>
    </row>
    <row r="332" spans="1:43">
      <c r="A332" s="104"/>
      <c r="B332" s="104"/>
      <c r="C332" s="104"/>
      <c r="D332" s="104"/>
      <c r="E332" s="104"/>
      <c r="F332" s="104"/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</row>
    <row r="333" spans="1:43">
      <c r="A333" s="104"/>
      <c r="B333" s="104"/>
      <c r="C333" s="104"/>
      <c r="D333" s="104"/>
      <c r="E333" s="104"/>
      <c r="F333" s="104"/>
      <c r="G333" s="104"/>
      <c r="H333" s="104"/>
      <c r="I333" s="104"/>
      <c r="J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  <c r="AA333" s="104"/>
      <c r="AB333" s="104"/>
      <c r="AC333" s="104"/>
      <c r="AD333" s="104"/>
      <c r="AE333" s="104"/>
      <c r="AF333" s="104"/>
      <c r="AG333" s="104"/>
      <c r="AH333" s="104"/>
      <c r="AI333" s="104"/>
      <c r="AJ333" s="104"/>
      <c r="AK333" s="104"/>
      <c r="AL333" s="104"/>
      <c r="AM333" s="104"/>
      <c r="AN333" s="104"/>
      <c r="AO333" s="104"/>
      <c r="AP333" s="104"/>
      <c r="AQ333" s="104"/>
    </row>
    <row r="334" spans="1:43">
      <c r="A334" s="104"/>
      <c r="B334" s="104"/>
      <c r="C334" s="104"/>
      <c r="D334" s="104"/>
      <c r="E334" s="104"/>
      <c r="F334" s="104"/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</row>
    <row r="335" spans="1:43">
      <c r="A335" s="104"/>
      <c r="B335" s="104"/>
      <c r="C335" s="104"/>
      <c r="D335" s="104"/>
      <c r="E335" s="104"/>
      <c r="F335" s="104"/>
      <c r="G335" s="104"/>
      <c r="H335" s="104"/>
      <c r="I335" s="104"/>
      <c r="J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  <c r="AA335" s="104"/>
      <c r="AB335" s="104"/>
      <c r="AC335" s="104"/>
      <c r="AD335" s="104"/>
      <c r="AE335" s="104"/>
      <c r="AF335" s="104"/>
      <c r="AG335" s="104"/>
      <c r="AH335" s="104"/>
      <c r="AI335" s="104"/>
      <c r="AJ335" s="104"/>
      <c r="AK335" s="104"/>
      <c r="AL335" s="104"/>
      <c r="AM335" s="104"/>
      <c r="AN335" s="104"/>
      <c r="AO335" s="104"/>
      <c r="AP335" s="104"/>
      <c r="AQ335" s="104"/>
    </row>
    <row r="336" spans="1:43">
      <c r="A336" s="104"/>
      <c r="B336" s="104"/>
      <c r="C336" s="104"/>
      <c r="D336" s="104"/>
      <c r="E336" s="104"/>
      <c r="F336" s="104"/>
      <c r="G336" s="104"/>
      <c r="H336" s="104"/>
      <c r="I336" s="104"/>
      <c r="J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  <c r="AA336" s="104"/>
      <c r="AB336" s="104"/>
      <c r="AC336" s="104"/>
      <c r="AD336" s="104"/>
      <c r="AE336" s="104"/>
      <c r="AF336" s="104"/>
      <c r="AG336" s="104"/>
      <c r="AH336" s="104"/>
      <c r="AI336" s="104"/>
      <c r="AJ336" s="104"/>
      <c r="AK336" s="104"/>
      <c r="AL336" s="104"/>
      <c r="AM336" s="104"/>
      <c r="AN336" s="104"/>
      <c r="AO336" s="104"/>
      <c r="AP336" s="104"/>
      <c r="AQ336" s="104"/>
    </row>
    <row r="337" spans="1:43">
      <c r="A337" s="104"/>
      <c r="B337" s="104"/>
      <c r="C337" s="104"/>
      <c r="D337" s="104"/>
      <c r="E337" s="104"/>
      <c r="F337" s="104"/>
      <c r="G337" s="104"/>
      <c r="H337" s="104"/>
      <c r="I337" s="104"/>
      <c r="J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  <c r="AA337" s="104"/>
      <c r="AB337" s="104"/>
      <c r="AC337" s="104"/>
      <c r="AD337" s="104"/>
      <c r="AE337" s="104"/>
      <c r="AF337" s="104"/>
      <c r="AG337" s="104"/>
      <c r="AH337" s="104"/>
      <c r="AI337" s="104"/>
      <c r="AJ337" s="104"/>
      <c r="AK337" s="104"/>
      <c r="AL337" s="104"/>
      <c r="AM337" s="104"/>
      <c r="AN337" s="104"/>
      <c r="AO337" s="104"/>
      <c r="AP337" s="104"/>
      <c r="AQ337" s="104"/>
    </row>
    <row r="338" spans="1:43">
      <c r="A338" s="104"/>
      <c r="B338" s="104"/>
      <c r="C338" s="104"/>
      <c r="D338" s="104"/>
      <c r="E338" s="104"/>
      <c r="F338" s="104"/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</row>
    <row r="339" spans="1:43">
      <c r="A339" s="104"/>
      <c r="B339" s="104"/>
      <c r="C339" s="104"/>
      <c r="D339" s="104"/>
      <c r="E339" s="104"/>
      <c r="F339" s="104"/>
      <c r="G339" s="104"/>
      <c r="H339" s="104"/>
      <c r="I339" s="104"/>
      <c r="J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  <c r="AA339" s="104"/>
      <c r="AB339" s="104"/>
      <c r="AC339" s="104"/>
      <c r="AD339" s="104"/>
      <c r="AE339" s="104"/>
      <c r="AF339" s="104"/>
      <c r="AG339" s="104"/>
      <c r="AH339" s="104"/>
      <c r="AI339" s="104"/>
      <c r="AJ339" s="104"/>
      <c r="AK339" s="104"/>
      <c r="AL339" s="104"/>
      <c r="AM339" s="104"/>
      <c r="AN339" s="104"/>
      <c r="AO339" s="104"/>
      <c r="AP339" s="104"/>
      <c r="AQ339" s="104"/>
    </row>
    <row r="340" spans="1:43">
      <c r="A340" s="104"/>
      <c r="B340" s="104"/>
      <c r="C340" s="104"/>
      <c r="D340" s="104"/>
      <c r="E340" s="104"/>
      <c r="F340" s="104"/>
      <c r="G340" s="104"/>
      <c r="H340" s="104"/>
      <c r="I340" s="104"/>
      <c r="J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  <c r="AA340" s="104"/>
      <c r="AB340" s="104"/>
      <c r="AC340" s="104"/>
      <c r="AD340" s="104"/>
      <c r="AE340" s="104"/>
      <c r="AF340" s="104"/>
      <c r="AG340" s="104"/>
      <c r="AH340" s="104"/>
      <c r="AI340" s="104"/>
      <c r="AJ340" s="104"/>
      <c r="AK340" s="104"/>
      <c r="AL340" s="104"/>
      <c r="AM340" s="104"/>
      <c r="AN340" s="104"/>
      <c r="AO340" s="104"/>
      <c r="AP340" s="104"/>
      <c r="AQ340" s="104"/>
    </row>
    <row r="341" spans="1:43">
      <c r="A341" s="104"/>
      <c r="B341" s="104"/>
      <c r="C341" s="104"/>
      <c r="D341" s="104"/>
      <c r="E341" s="104"/>
      <c r="F341" s="104"/>
      <c r="G341" s="104"/>
      <c r="H341" s="104"/>
      <c r="I341" s="104"/>
      <c r="J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  <c r="AA341" s="104"/>
      <c r="AB341" s="104"/>
      <c r="AC341" s="104"/>
      <c r="AD341" s="104"/>
      <c r="AE341" s="104"/>
      <c r="AF341" s="104"/>
      <c r="AG341" s="104"/>
      <c r="AH341" s="104"/>
      <c r="AI341" s="104"/>
      <c r="AJ341" s="104"/>
      <c r="AK341" s="104"/>
      <c r="AL341" s="104"/>
      <c r="AM341" s="104"/>
      <c r="AN341" s="104"/>
      <c r="AO341" s="104"/>
      <c r="AP341" s="104"/>
      <c r="AQ341" s="104"/>
    </row>
    <row r="342" spans="1:43">
      <c r="A342" s="104"/>
      <c r="B342" s="104"/>
      <c r="C342" s="104"/>
      <c r="D342" s="104"/>
      <c r="E342" s="104"/>
      <c r="F342" s="104"/>
      <c r="G342" s="104"/>
      <c r="H342" s="104"/>
      <c r="I342" s="104"/>
      <c r="J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  <c r="AA342" s="104"/>
      <c r="AB342" s="104"/>
      <c r="AC342" s="104"/>
      <c r="AD342" s="104"/>
      <c r="AE342" s="104"/>
      <c r="AF342" s="104"/>
      <c r="AG342" s="104"/>
      <c r="AH342" s="104"/>
      <c r="AI342" s="104"/>
      <c r="AJ342" s="104"/>
      <c r="AK342" s="104"/>
      <c r="AL342" s="104"/>
      <c r="AM342" s="104"/>
      <c r="AN342" s="104"/>
      <c r="AO342" s="104"/>
      <c r="AP342" s="104"/>
      <c r="AQ342" s="104"/>
    </row>
    <row r="343" spans="1:43">
      <c r="A343" s="104"/>
      <c r="B343" s="104"/>
      <c r="C343" s="104"/>
      <c r="D343" s="104"/>
      <c r="E343" s="104"/>
      <c r="F343" s="104"/>
      <c r="G343" s="104"/>
      <c r="H343" s="104"/>
      <c r="I343" s="104"/>
      <c r="J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/>
      <c r="AG343" s="104"/>
      <c r="AH343" s="104"/>
      <c r="AI343" s="104"/>
      <c r="AJ343" s="104"/>
      <c r="AK343" s="104"/>
      <c r="AL343" s="104"/>
      <c r="AM343" s="104"/>
      <c r="AN343" s="104"/>
      <c r="AO343" s="104"/>
      <c r="AP343" s="104"/>
      <c r="AQ343" s="104"/>
    </row>
    <row r="344" spans="1:43">
      <c r="A344" s="104"/>
      <c r="B344" s="104"/>
      <c r="C344" s="104"/>
      <c r="D344" s="104"/>
      <c r="E344" s="104"/>
      <c r="F344" s="104"/>
      <c r="G344" s="104"/>
      <c r="H344" s="104"/>
      <c r="I344" s="104"/>
      <c r="J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  <c r="AA344" s="104"/>
      <c r="AB344" s="104"/>
      <c r="AC344" s="104"/>
      <c r="AD344" s="104"/>
      <c r="AE344" s="104"/>
      <c r="AF344" s="104"/>
      <c r="AG344" s="104"/>
      <c r="AH344" s="104"/>
      <c r="AI344" s="104"/>
      <c r="AJ344" s="104"/>
      <c r="AK344" s="104"/>
      <c r="AL344" s="104"/>
      <c r="AM344" s="104"/>
      <c r="AN344" s="104"/>
      <c r="AO344" s="104"/>
      <c r="AP344" s="104"/>
      <c r="AQ344" s="104"/>
    </row>
    <row r="345" spans="1:43">
      <c r="A345" s="104"/>
      <c r="B345" s="104"/>
      <c r="C345" s="104"/>
      <c r="D345" s="104"/>
      <c r="E345" s="104"/>
      <c r="F345" s="104"/>
      <c r="G345" s="104"/>
      <c r="H345" s="104"/>
      <c r="I345" s="104"/>
      <c r="J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  <c r="AA345" s="104"/>
      <c r="AB345" s="104"/>
      <c r="AC345" s="104"/>
      <c r="AD345" s="104"/>
      <c r="AE345" s="104"/>
      <c r="AF345" s="104"/>
      <c r="AG345" s="104"/>
      <c r="AH345" s="104"/>
      <c r="AI345" s="104"/>
      <c r="AJ345" s="104"/>
      <c r="AK345" s="104"/>
      <c r="AL345" s="104"/>
      <c r="AM345" s="104"/>
      <c r="AN345" s="104"/>
      <c r="AO345" s="104"/>
      <c r="AP345" s="104"/>
      <c r="AQ345" s="104"/>
    </row>
    <row r="346" spans="1:43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  <c r="AA346" s="104"/>
      <c r="AB346" s="104"/>
      <c r="AC346" s="104"/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04"/>
      <c r="AN346" s="104"/>
      <c r="AO346" s="104"/>
      <c r="AP346" s="104"/>
      <c r="AQ346" s="104"/>
    </row>
    <row r="347" spans="1:43">
      <c r="A347" s="104"/>
      <c r="B347" s="104"/>
      <c r="C347" s="104"/>
      <c r="D347" s="104"/>
      <c r="E347" s="104"/>
      <c r="F347" s="104"/>
      <c r="G347" s="104"/>
      <c r="H347" s="104"/>
      <c r="I347" s="104"/>
      <c r="J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  <c r="AA347" s="104"/>
      <c r="AB347" s="104"/>
      <c r="AC347" s="104"/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04"/>
      <c r="AN347" s="104"/>
      <c r="AO347" s="104"/>
      <c r="AP347" s="104"/>
      <c r="AQ347" s="104"/>
    </row>
    <row r="348" spans="1:43">
      <c r="A348" s="104"/>
      <c r="B348" s="104"/>
      <c r="C348" s="104"/>
      <c r="D348" s="104"/>
      <c r="E348" s="104"/>
      <c r="F348" s="104"/>
      <c r="G348" s="104"/>
      <c r="H348" s="104"/>
      <c r="I348" s="104"/>
      <c r="J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  <c r="AA348" s="104"/>
      <c r="AB348" s="104"/>
      <c r="AC348" s="104"/>
      <c r="AD348" s="104"/>
      <c r="AE348" s="104"/>
      <c r="AF348" s="104"/>
      <c r="AG348" s="104"/>
      <c r="AH348" s="104"/>
      <c r="AI348" s="104"/>
      <c r="AJ348" s="104"/>
      <c r="AK348" s="104"/>
      <c r="AL348" s="104"/>
      <c r="AM348" s="104"/>
      <c r="AN348" s="104"/>
      <c r="AO348" s="104"/>
      <c r="AP348" s="104"/>
      <c r="AQ348" s="104"/>
    </row>
    <row r="349" spans="1:43">
      <c r="A349" s="104"/>
      <c r="B349" s="104"/>
      <c r="C349" s="104"/>
      <c r="D349" s="104"/>
      <c r="E349" s="104"/>
      <c r="F349" s="104"/>
      <c r="G349" s="104"/>
      <c r="H349" s="104"/>
      <c r="I349" s="104"/>
      <c r="J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  <c r="AA349" s="104"/>
      <c r="AB349" s="104"/>
      <c r="AC349" s="104"/>
      <c r="AD349" s="104"/>
      <c r="AE349" s="104"/>
      <c r="AF349" s="104"/>
      <c r="AG349" s="104"/>
      <c r="AH349" s="104"/>
      <c r="AI349" s="104"/>
      <c r="AJ349" s="104"/>
      <c r="AK349" s="104"/>
      <c r="AL349" s="104"/>
      <c r="AM349" s="104"/>
      <c r="AN349" s="104"/>
      <c r="AO349" s="104"/>
      <c r="AP349" s="104"/>
      <c r="AQ349" s="104"/>
    </row>
    <row r="350" spans="1:43">
      <c r="A350" s="104"/>
      <c r="B350" s="104"/>
      <c r="C350" s="104"/>
      <c r="D350" s="104"/>
      <c r="E350" s="104"/>
      <c r="F350" s="104"/>
      <c r="G350" s="104"/>
      <c r="H350" s="104"/>
      <c r="I350" s="104"/>
      <c r="J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  <c r="AA350" s="104"/>
      <c r="AB350" s="104"/>
      <c r="AC350" s="104"/>
      <c r="AD350" s="104"/>
      <c r="AE350" s="104"/>
      <c r="AF350" s="104"/>
      <c r="AG350" s="104"/>
      <c r="AH350" s="104"/>
      <c r="AI350" s="104"/>
      <c r="AJ350" s="104"/>
      <c r="AK350" s="104"/>
      <c r="AL350" s="104"/>
      <c r="AM350" s="104"/>
      <c r="AN350" s="104"/>
      <c r="AO350" s="104"/>
      <c r="AP350" s="104"/>
      <c r="AQ350" s="104"/>
    </row>
    <row r="351" spans="1:43">
      <c r="A351" s="104"/>
      <c r="B351" s="104"/>
      <c r="C351" s="104"/>
      <c r="D351" s="104"/>
      <c r="E351" s="104"/>
      <c r="F351" s="104"/>
      <c r="G351" s="104"/>
      <c r="H351" s="104"/>
      <c r="I351" s="104"/>
      <c r="J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  <c r="AA351" s="104"/>
      <c r="AB351" s="104"/>
      <c r="AC351" s="104"/>
      <c r="AD351" s="104"/>
      <c r="AE351" s="104"/>
      <c r="AF351" s="104"/>
      <c r="AG351" s="104"/>
      <c r="AH351" s="104"/>
      <c r="AI351" s="104"/>
      <c r="AJ351" s="104"/>
      <c r="AK351" s="104"/>
      <c r="AL351" s="104"/>
      <c r="AM351" s="104"/>
      <c r="AN351" s="104"/>
      <c r="AO351" s="104"/>
      <c r="AP351" s="104"/>
      <c r="AQ351" s="104"/>
    </row>
    <row r="352" spans="1:43">
      <c r="A352" s="104"/>
      <c r="B352" s="104"/>
      <c r="C352" s="104"/>
      <c r="D352" s="104"/>
      <c r="E352" s="104"/>
      <c r="F352" s="104"/>
      <c r="G352" s="104"/>
      <c r="H352" s="104"/>
      <c r="I352" s="104"/>
      <c r="J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  <c r="AA352" s="104"/>
      <c r="AB352" s="104"/>
      <c r="AC352" s="104"/>
      <c r="AD352" s="104"/>
      <c r="AE352" s="104"/>
      <c r="AF352" s="104"/>
      <c r="AG352" s="104"/>
      <c r="AH352" s="104"/>
      <c r="AI352" s="104"/>
      <c r="AJ352" s="104"/>
      <c r="AK352" s="104"/>
      <c r="AL352" s="104"/>
      <c r="AM352" s="104"/>
      <c r="AN352" s="104"/>
      <c r="AO352" s="104"/>
      <c r="AP352" s="104"/>
      <c r="AQ352" s="104"/>
    </row>
    <row r="353" spans="1:43">
      <c r="A353" s="104"/>
      <c r="B353" s="104"/>
      <c r="C353" s="104"/>
      <c r="D353" s="104"/>
      <c r="E353" s="104"/>
      <c r="F353" s="104"/>
      <c r="G353" s="104"/>
      <c r="H353" s="104"/>
      <c r="I353" s="104"/>
      <c r="J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  <c r="AA353" s="104"/>
      <c r="AB353" s="104"/>
      <c r="AC353" s="104"/>
      <c r="AD353" s="104"/>
      <c r="AE353" s="104"/>
      <c r="AF353" s="104"/>
      <c r="AG353" s="104"/>
      <c r="AH353" s="104"/>
      <c r="AI353" s="104"/>
      <c r="AJ353" s="104"/>
      <c r="AK353" s="104"/>
      <c r="AL353" s="104"/>
      <c r="AM353" s="104"/>
      <c r="AN353" s="104"/>
      <c r="AO353" s="104"/>
      <c r="AP353" s="104"/>
      <c r="AQ353" s="104"/>
    </row>
    <row r="354" spans="1:43">
      <c r="A354" s="104"/>
      <c r="B354" s="104"/>
      <c r="C354" s="104"/>
      <c r="D354" s="104"/>
      <c r="E354" s="104"/>
      <c r="F354" s="104"/>
      <c r="G354" s="104"/>
      <c r="H354" s="104"/>
      <c r="I354" s="104"/>
      <c r="J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  <c r="AA354" s="104"/>
      <c r="AB354" s="104"/>
      <c r="AC354" s="104"/>
      <c r="AD354" s="104"/>
      <c r="AE354" s="104"/>
      <c r="AF354" s="104"/>
      <c r="AG354" s="104"/>
      <c r="AH354" s="104"/>
      <c r="AI354" s="104"/>
      <c r="AJ354" s="104"/>
      <c r="AK354" s="104"/>
      <c r="AL354" s="104"/>
      <c r="AM354" s="104"/>
      <c r="AN354" s="104"/>
      <c r="AO354" s="104"/>
      <c r="AP354" s="104"/>
      <c r="AQ354" s="104"/>
    </row>
    <row r="355" spans="1:43">
      <c r="A355" s="104"/>
      <c r="B355" s="104"/>
      <c r="C355" s="104"/>
      <c r="D355" s="104"/>
      <c r="E355" s="104"/>
      <c r="F355" s="104"/>
      <c r="G355" s="104"/>
      <c r="H355" s="104"/>
      <c r="I355" s="104"/>
      <c r="J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4"/>
      <c r="AH355" s="104"/>
      <c r="AI355" s="104"/>
      <c r="AJ355" s="104"/>
      <c r="AK355" s="104"/>
      <c r="AL355" s="104"/>
      <c r="AM355" s="104"/>
      <c r="AN355" s="104"/>
      <c r="AO355" s="104"/>
      <c r="AP355" s="104"/>
      <c r="AQ355" s="104"/>
    </row>
    <row r="356" spans="1:43">
      <c r="A356" s="104"/>
      <c r="B356" s="104"/>
      <c r="C356" s="104"/>
      <c r="D356" s="104"/>
      <c r="E356" s="104"/>
      <c r="F356" s="104"/>
      <c r="G356" s="104"/>
      <c r="H356" s="104"/>
      <c r="I356" s="104"/>
      <c r="J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  <c r="AA356" s="104"/>
      <c r="AB356" s="104"/>
      <c r="AC356" s="104"/>
      <c r="AD356" s="104"/>
      <c r="AE356" s="104"/>
      <c r="AF356" s="104"/>
      <c r="AG356" s="104"/>
      <c r="AH356" s="104"/>
      <c r="AI356" s="104"/>
      <c r="AJ356" s="104"/>
      <c r="AK356" s="104"/>
      <c r="AL356" s="104"/>
      <c r="AM356" s="104"/>
      <c r="AN356" s="104"/>
      <c r="AO356" s="104"/>
      <c r="AP356" s="104"/>
      <c r="AQ356" s="104"/>
    </row>
    <row r="357" spans="1:43">
      <c r="A357" s="104"/>
      <c r="B357" s="104"/>
      <c r="C357" s="104"/>
      <c r="D357" s="104"/>
      <c r="E357" s="104"/>
      <c r="F357" s="104"/>
      <c r="G357" s="104"/>
      <c r="H357" s="104"/>
      <c r="I357" s="104"/>
      <c r="J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4"/>
      <c r="AH357" s="104"/>
      <c r="AI357" s="104"/>
      <c r="AJ357" s="104"/>
      <c r="AK357" s="104"/>
      <c r="AL357" s="104"/>
      <c r="AM357" s="104"/>
      <c r="AN357" s="104"/>
      <c r="AO357" s="104"/>
      <c r="AP357" s="104"/>
      <c r="AQ357" s="104"/>
    </row>
    <row r="358" spans="1:43">
      <c r="A358" s="104"/>
      <c r="B358" s="104"/>
      <c r="C358" s="104"/>
      <c r="D358" s="104"/>
      <c r="E358" s="104"/>
      <c r="F358" s="104"/>
      <c r="G358" s="104"/>
      <c r="H358" s="104"/>
      <c r="I358" s="104"/>
      <c r="J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  <c r="AA358" s="104"/>
      <c r="AB358" s="104"/>
      <c r="AC358" s="104"/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04"/>
      <c r="AN358" s="104"/>
      <c r="AO358" s="104"/>
      <c r="AP358" s="104"/>
      <c r="AQ358" s="104"/>
    </row>
    <row r="359" spans="1:43">
      <c r="A359" s="104"/>
      <c r="B359" s="104"/>
      <c r="C359" s="104"/>
      <c r="D359" s="104"/>
      <c r="E359" s="104"/>
      <c r="F359" s="104"/>
      <c r="G359" s="104"/>
      <c r="H359" s="104"/>
      <c r="I359" s="104"/>
      <c r="J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  <c r="AA359" s="104"/>
      <c r="AB359" s="104"/>
      <c r="AC359" s="104"/>
      <c r="AD359" s="104"/>
      <c r="AE359" s="104"/>
      <c r="AF359" s="104"/>
      <c r="AG359" s="104"/>
      <c r="AH359" s="104"/>
      <c r="AI359" s="104"/>
      <c r="AJ359" s="104"/>
      <c r="AK359" s="104"/>
      <c r="AL359" s="104"/>
      <c r="AM359" s="104"/>
      <c r="AN359" s="104"/>
      <c r="AO359" s="104"/>
      <c r="AP359" s="104"/>
      <c r="AQ359" s="104"/>
    </row>
    <row r="360" spans="1:43">
      <c r="A360" s="104"/>
      <c r="B360" s="104"/>
      <c r="C360" s="104"/>
      <c r="D360" s="104"/>
      <c r="E360" s="104"/>
      <c r="F360" s="104"/>
      <c r="G360" s="104"/>
      <c r="H360" s="104"/>
      <c r="I360" s="104"/>
      <c r="J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  <c r="AA360" s="104"/>
      <c r="AB360" s="104"/>
      <c r="AC360" s="104"/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04"/>
      <c r="AN360" s="104"/>
      <c r="AO360" s="104"/>
      <c r="AP360" s="104"/>
      <c r="AQ360" s="104"/>
    </row>
    <row r="361" spans="1:43">
      <c r="A361" s="104"/>
      <c r="B361" s="104"/>
      <c r="C361" s="104"/>
      <c r="D361" s="104"/>
      <c r="E361" s="104"/>
      <c r="F361" s="104"/>
      <c r="G361" s="104"/>
      <c r="H361" s="104"/>
      <c r="I361" s="104"/>
      <c r="J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  <c r="AA361" s="104"/>
      <c r="AB361" s="104"/>
      <c r="AC361" s="104"/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04"/>
      <c r="AN361" s="104"/>
      <c r="AO361" s="104"/>
      <c r="AP361" s="104"/>
      <c r="AQ361" s="104"/>
    </row>
    <row r="362" spans="1:43">
      <c r="A362" s="104"/>
      <c r="B362" s="104"/>
      <c r="C362" s="104"/>
      <c r="D362" s="104"/>
      <c r="E362" s="104"/>
      <c r="F362" s="104"/>
      <c r="G362" s="104"/>
      <c r="H362" s="104"/>
      <c r="I362" s="104"/>
      <c r="J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  <c r="AA362" s="104"/>
      <c r="AB362" s="104"/>
      <c r="AC362" s="104"/>
      <c r="AD362" s="104"/>
      <c r="AE362" s="104"/>
      <c r="AF362" s="104"/>
      <c r="AG362" s="104"/>
      <c r="AH362" s="104"/>
      <c r="AI362" s="104"/>
      <c r="AJ362" s="104"/>
      <c r="AK362" s="104"/>
      <c r="AL362" s="104"/>
      <c r="AM362" s="104"/>
      <c r="AN362" s="104"/>
      <c r="AO362" s="104"/>
      <c r="AP362" s="104"/>
      <c r="AQ362" s="104"/>
    </row>
    <row r="363" spans="1:43">
      <c r="A363" s="104"/>
      <c r="B363" s="104"/>
      <c r="C363" s="104"/>
      <c r="D363" s="104"/>
      <c r="E363" s="104"/>
      <c r="F363" s="104"/>
      <c r="G363" s="104"/>
      <c r="H363" s="104"/>
      <c r="I363" s="104"/>
      <c r="J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/>
      <c r="AG363" s="104"/>
      <c r="AH363" s="104"/>
      <c r="AI363" s="104"/>
      <c r="AJ363" s="104"/>
      <c r="AK363" s="104"/>
      <c r="AL363" s="104"/>
      <c r="AM363" s="104"/>
      <c r="AN363" s="104"/>
      <c r="AO363" s="104"/>
      <c r="AP363" s="104"/>
      <c r="AQ363" s="104"/>
    </row>
    <row r="364" spans="1:43">
      <c r="A364" s="104"/>
      <c r="B364" s="104"/>
      <c r="C364" s="104"/>
      <c r="D364" s="104"/>
      <c r="E364" s="104"/>
      <c r="F364" s="104"/>
      <c r="G364" s="104"/>
      <c r="H364" s="104"/>
      <c r="I364" s="104"/>
      <c r="J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  <c r="AA364" s="104"/>
      <c r="AB364" s="104"/>
      <c r="AC364" s="104"/>
      <c r="AD364" s="104"/>
      <c r="AE364" s="104"/>
      <c r="AF364" s="104"/>
      <c r="AG364" s="104"/>
      <c r="AH364" s="104"/>
      <c r="AI364" s="104"/>
      <c r="AJ364" s="104"/>
      <c r="AK364" s="104"/>
      <c r="AL364" s="104"/>
      <c r="AM364" s="104"/>
      <c r="AN364" s="104"/>
      <c r="AO364" s="104"/>
      <c r="AP364" s="104"/>
      <c r="AQ364" s="104"/>
    </row>
    <row r="365" spans="1:43">
      <c r="A365" s="104"/>
      <c r="B365" s="104"/>
      <c r="C365" s="104"/>
      <c r="D365" s="104"/>
      <c r="E365" s="104"/>
      <c r="F365" s="104"/>
      <c r="G365" s="104"/>
      <c r="H365" s="104"/>
      <c r="I365" s="104"/>
      <c r="J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  <c r="AA365" s="104"/>
      <c r="AB365" s="104"/>
      <c r="AC365" s="104"/>
      <c r="AD365" s="104"/>
      <c r="AE365" s="104"/>
      <c r="AF365" s="104"/>
      <c r="AG365" s="104"/>
      <c r="AH365" s="104"/>
      <c r="AI365" s="104"/>
      <c r="AJ365" s="104"/>
      <c r="AK365" s="104"/>
      <c r="AL365" s="104"/>
      <c r="AM365" s="104"/>
      <c r="AN365" s="104"/>
      <c r="AO365" s="104"/>
      <c r="AP365" s="104"/>
      <c r="AQ365" s="104"/>
    </row>
    <row r="366" spans="1:43">
      <c r="A366" s="104"/>
      <c r="B366" s="104"/>
      <c r="C366" s="104"/>
      <c r="D366" s="104"/>
      <c r="E366" s="104"/>
      <c r="F366" s="104"/>
      <c r="G366" s="104"/>
      <c r="H366" s="104"/>
      <c r="I366" s="104"/>
      <c r="J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  <c r="AA366" s="104"/>
      <c r="AB366" s="104"/>
      <c r="AC366" s="104"/>
      <c r="AD366" s="104"/>
      <c r="AE366" s="104"/>
      <c r="AF366" s="104"/>
      <c r="AG366" s="104"/>
      <c r="AH366" s="104"/>
      <c r="AI366" s="104"/>
      <c r="AJ366" s="104"/>
      <c r="AK366" s="104"/>
      <c r="AL366" s="104"/>
      <c r="AM366" s="104"/>
      <c r="AN366" s="104"/>
      <c r="AO366" s="104"/>
      <c r="AP366" s="104"/>
      <c r="AQ366" s="104"/>
    </row>
    <row r="367" spans="1:43">
      <c r="A367" s="104"/>
      <c r="B367" s="104"/>
      <c r="C367" s="104"/>
      <c r="D367" s="104"/>
      <c r="E367" s="104"/>
      <c r="F367" s="104"/>
      <c r="G367" s="104"/>
      <c r="H367" s="104"/>
      <c r="I367" s="104"/>
      <c r="J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4"/>
      <c r="AH367" s="104"/>
      <c r="AI367" s="104"/>
      <c r="AJ367" s="104"/>
      <c r="AK367" s="104"/>
      <c r="AL367" s="104"/>
      <c r="AM367" s="104"/>
      <c r="AN367" s="104"/>
      <c r="AO367" s="104"/>
      <c r="AP367" s="104"/>
      <c r="AQ367" s="104"/>
    </row>
    <row r="368" spans="1:43">
      <c r="A368" s="104"/>
      <c r="B368" s="104"/>
      <c r="C368" s="104"/>
      <c r="D368" s="104"/>
      <c r="E368" s="104"/>
      <c r="F368" s="104"/>
      <c r="G368" s="104"/>
      <c r="H368" s="104"/>
      <c r="I368" s="104"/>
      <c r="J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  <c r="AA368" s="104"/>
      <c r="AB368" s="104"/>
      <c r="AC368" s="104"/>
      <c r="AD368" s="104"/>
      <c r="AE368" s="104"/>
      <c r="AF368" s="104"/>
      <c r="AG368" s="104"/>
      <c r="AH368" s="104"/>
      <c r="AI368" s="104"/>
      <c r="AJ368" s="104"/>
      <c r="AK368" s="104"/>
      <c r="AL368" s="104"/>
      <c r="AM368" s="104"/>
      <c r="AN368" s="104"/>
      <c r="AO368" s="104"/>
      <c r="AP368" s="104"/>
      <c r="AQ368" s="104"/>
    </row>
    <row r="369" spans="1:43">
      <c r="A369" s="104"/>
      <c r="B369" s="104"/>
      <c r="C369" s="104"/>
      <c r="D369" s="104"/>
      <c r="E369" s="104"/>
      <c r="F369" s="104"/>
      <c r="G369" s="104"/>
      <c r="H369" s="104"/>
      <c r="I369" s="104"/>
      <c r="J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  <c r="AA369" s="104"/>
      <c r="AB369" s="104"/>
      <c r="AC369" s="104"/>
      <c r="AD369" s="104"/>
      <c r="AE369" s="104"/>
      <c r="AF369" s="104"/>
      <c r="AG369" s="104"/>
      <c r="AH369" s="104"/>
      <c r="AI369" s="104"/>
      <c r="AJ369" s="104"/>
      <c r="AK369" s="104"/>
      <c r="AL369" s="104"/>
      <c r="AM369" s="104"/>
      <c r="AN369" s="104"/>
      <c r="AO369" s="104"/>
      <c r="AP369" s="104"/>
      <c r="AQ369" s="104"/>
    </row>
    <row r="370" spans="1:43">
      <c r="A370" s="104"/>
      <c r="B370" s="104"/>
      <c r="C370" s="104"/>
      <c r="D370" s="104"/>
      <c r="E370" s="104"/>
      <c r="F370" s="104"/>
      <c r="G370" s="104"/>
      <c r="H370" s="104"/>
      <c r="I370" s="104"/>
      <c r="J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  <c r="AA370" s="104"/>
      <c r="AB370" s="104"/>
      <c r="AC370" s="104"/>
      <c r="AD370" s="104"/>
      <c r="AE370" s="104"/>
      <c r="AF370" s="104"/>
      <c r="AG370" s="104"/>
      <c r="AH370" s="104"/>
      <c r="AI370" s="104"/>
      <c r="AJ370" s="104"/>
      <c r="AK370" s="104"/>
      <c r="AL370" s="104"/>
      <c r="AM370" s="104"/>
      <c r="AN370" s="104"/>
      <c r="AO370" s="104"/>
      <c r="AP370" s="104"/>
      <c r="AQ370" s="104"/>
    </row>
    <row r="371" spans="1:43">
      <c r="A371" s="104"/>
      <c r="B371" s="104"/>
      <c r="C371" s="104"/>
      <c r="D371" s="104"/>
      <c r="E371" s="104"/>
      <c r="F371" s="104"/>
      <c r="G371" s="104"/>
      <c r="H371" s="104"/>
      <c r="I371" s="104"/>
      <c r="J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  <c r="AA371" s="104"/>
      <c r="AB371" s="104"/>
      <c r="AC371" s="104"/>
      <c r="AD371" s="104"/>
      <c r="AE371" s="104"/>
      <c r="AF371" s="104"/>
      <c r="AG371" s="104"/>
      <c r="AH371" s="104"/>
      <c r="AI371" s="104"/>
      <c r="AJ371" s="104"/>
      <c r="AK371" s="104"/>
      <c r="AL371" s="104"/>
      <c r="AM371" s="104"/>
      <c r="AN371" s="104"/>
      <c r="AO371" s="104"/>
      <c r="AP371" s="104"/>
      <c r="AQ371" s="104"/>
    </row>
    <row r="372" spans="1:43">
      <c r="A372" s="104"/>
      <c r="B372" s="104"/>
      <c r="C372" s="104"/>
      <c r="D372" s="104"/>
      <c r="E372" s="104"/>
      <c r="F372" s="104"/>
      <c r="G372" s="104"/>
      <c r="H372" s="104"/>
      <c r="I372" s="104"/>
      <c r="J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  <c r="AA372" s="104"/>
      <c r="AB372" s="104"/>
      <c r="AC372" s="104"/>
      <c r="AD372" s="104"/>
      <c r="AE372" s="104"/>
      <c r="AF372" s="104"/>
      <c r="AG372" s="104"/>
      <c r="AH372" s="104"/>
      <c r="AI372" s="104"/>
      <c r="AJ372" s="104"/>
      <c r="AK372" s="104"/>
      <c r="AL372" s="104"/>
      <c r="AM372" s="104"/>
      <c r="AN372" s="104"/>
      <c r="AO372" s="104"/>
      <c r="AP372" s="104"/>
      <c r="AQ372" s="104"/>
    </row>
    <row r="373" spans="1:43">
      <c r="A373" s="104"/>
      <c r="B373" s="104"/>
      <c r="C373" s="104"/>
      <c r="D373" s="104"/>
      <c r="E373" s="104"/>
      <c r="F373" s="104"/>
      <c r="G373" s="104"/>
      <c r="H373" s="104"/>
      <c r="I373" s="104"/>
      <c r="J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  <c r="AA373" s="104"/>
      <c r="AB373" s="104"/>
      <c r="AC373" s="104"/>
      <c r="AD373" s="104"/>
      <c r="AE373" s="104"/>
      <c r="AF373" s="104"/>
      <c r="AG373" s="104"/>
      <c r="AH373" s="104"/>
      <c r="AI373" s="104"/>
      <c r="AJ373" s="104"/>
      <c r="AK373" s="104"/>
      <c r="AL373" s="104"/>
      <c r="AM373" s="104"/>
      <c r="AN373" s="104"/>
      <c r="AO373" s="104"/>
      <c r="AP373" s="104"/>
      <c r="AQ373" s="104"/>
    </row>
    <row r="374" spans="1:43">
      <c r="A374" s="104"/>
      <c r="B374" s="104"/>
      <c r="C374" s="104"/>
      <c r="D374" s="104"/>
      <c r="E374" s="104"/>
      <c r="F374" s="104"/>
      <c r="G374" s="104"/>
      <c r="H374" s="104"/>
      <c r="I374" s="104"/>
      <c r="J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  <c r="AA374" s="104"/>
      <c r="AB374" s="104"/>
      <c r="AC374" s="104"/>
      <c r="AD374" s="104"/>
      <c r="AE374" s="104"/>
      <c r="AF374" s="104"/>
      <c r="AG374" s="104"/>
      <c r="AH374" s="104"/>
      <c r="AI374" s="104"/>
      <c r="AJ374" s="104"/>
      <c r="AK374" s="104"/>
      <c r="AL374" s="104"/>
      <c r="AM374" s="104"/>
      <c r="AN374" s="104"/>
      <c r="AO374" s="104"/>
      <c r="AP374" s="104"/>
      <c r="AQ374" s="104"/>
    </row>
    <row r="375" spans="1:43">
      <c r="A375" s="104"/>
      <c r="B375" s="104"/>
      <c r="C375" s="104"/>
      <c r="D375" s="104"/>
      <c r="E375" s="104"/>
      <c r="F375" s="104"/>
      <c r="G375" s="104"/>
      <c r="H375" s="104"/>
      <c r="I375" s="104"/>
      <c r="J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  <c r="AA375" s="104"/>
      <c r="AB375" s="104"/>
      <c r="AC375" s="104"/>
      <c r="AD375" s="104"/>
      <c r="AE375" s="104"/>
      <c r="AF375" s="104"/>
      <c r="AG375" s="104"/>
      <c r="AH375" s="104"/>
      <c r="AI375" s="104"/>
      <c r="AJ375" s="104"/>
      <c r="AK375" s="104"/>
      <c r="AL375" s="104"/>
      <c r="AM375" s="104"/>
      <c r="AN375" s="104"/>
      <c r="AO375" s="104"/>
      <c r="AP375" s="104"/>
      <c r="AQ375" s="104"/>
    </row>
    <row r="376" spans="1:43">
      <c r="A376" s="104"/>
      <c r="B376" s="104"/>
      <c r="C376" s="104"/>
      <c r="D376" s="104"/>
      <c r="E376" s="104"/>
      <c r="F376" s="104"/>
      <c r="G376" s="104"/>
      <c r="H376" s="104"/>
      <c r="I376" s="104"/>
      <c r="J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4"/>
      <c r="AH376" s="104"/>
      <c r="AI376" s="104"/>
      <c r="AJ376" s="104"/>
      <c r="AK376" s="104"/>
      <c r="AL376" s="104"/>
      <c r="AM376" s="104"/>
      <c r="AN376" s="104"/>
      <c r="AO376" s="104"/>
      <c r="AP376" s="104"/>
      <c r="AQ376" s="104"/>
    </row>
  </sheetData>
  <sheetProtection password="EA98" sheet="1"/>
  <pageMargins left="0.70866141732283472" right="0.70866141732283472" top="0.74803149606299213" bottom="0.74803149606299213" header="0.31496062992125984" footer="0.31496062992125984"/>
  <pageSetup paperSize="9" scale="20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74">
    <pageSetUpPr fitToPage="1"/>
  </sheetPr>
  <dimension ref="A1:N75"/>
  <sheetViews>
    <sheetView showGridLines="0" topLeftCell="A40" zoomScale="90" zoomScaleNormal="90" zoomScalePageLayoutView="75" workbookViewId="0">
      <selection activeCell="G8" sqref="G8"/>
    </sheetView>
  </sheetViews>
  <sheetFormatPr defaultColWidth="10" defaultRowHeight="15"/>
  <cols>
    <col min="1" max="2" width="7.7109375" style="272" customWidth="1"/>
    <col min="3" max="3" width="139.5703125" style="212" customWidth="1"/>
    <col min="4" max="4" width="2.28515625" style="212" customWidth="1"/>
    <col min="5" max="5" width="14" style="273" bestFit="1" customWidth="1"/>
    <col min="6" max="6" width="39.5703125" style="211" customWidth="1"/>
    <col min="7" max="10" width="10" style="212"/>
    <col min="11" max="14" width="10" style="212" hidden="1" customWidth="1"/>
    <col min="15" max="16384" width="10" style="212"/>
  </cols>
  <sheetData>
    <row r="1" spans="1:14" s="178" customFormat="1" ht="45" customHeight="1" thickBot="1">
      <c r="A1" s="175" t="s">
        <v>256</v>
      </c>
      <c r="B1" s="175"/>
      <c r="C1" s="176"/>
      <c r="D1" s="176"/>
      <c r="E1" s="177"/>
      <c r="F1" s="17" t="s">
        <v>257</v>
      </c>
      <c r="H1" s="179" t="s">
        <v>0</v>
      </c>
    </row>
    <row r="2" spans="1:14" s="178" customFormat="1" ht="41.45" customHeight="1">
      <c r="A2" s="180" t="s">
        <v>258</v>
      </c>
      <c r="B2" s="180"/>
      <c r="C2" s="181"/>
      <c r="D2" s="182"/>
      <c r="E2" s="183"/>
      <c r="F2" s="26" t="str">
        <f>IF(AND(ISBLANK($E$23),OR(SUMIF([1]t1!N$1:N$65536,$H$1,[1]t1!AI$1:AI$65536)+SUMIF([1]t1!N$1:N$65536,$H$1,[1]t1!AJ$1:AJ$65536)&gt;0,SUMIF([1]t12!L$1:L$65536,$H$1,[1]t12!X$1:X$65536)&gt;0)),"Attenzione: è necessario compilare la domanda GEN195 !!!","OK")</f>
        <v>OK</v>
      </c>
    </row>
    <row r="3" spans="1:14" s="190" customFormat="1" ht="30" customHeight="1" thickBot="1">
      <c r="A3" s="184"/>
      <c r="B3" s="185"/>
      <c r="C3" s="186"/>
      <c r="D3" s="187"/>
      <c r="E3" s="188"/>
      <c r="F3" s="189"/>
    </row>
    <row r="4" spans="1:14" s="178" customFormat="1" ht="16.5" customHeight="1">
      <c r="A4" s="191"/>
      <c r="B4" s="191"/>
      <c r="C4" s="192"/>
      <c r="D4" s="192"/>
      <c r="E4" s="192"/>
      <c r="F4" s="193" t="s">
        <v>259</v>
      </c>
    </row>
    <row r="5" spans="1:14" s="178" customFormat="1" ht="20.25" customHeight="1" thickBot="1">
      <c r="A5" s="194" t="s">
        <v>260</v>
      </c>
      <c r="B5" s="194"/>
      <c r="C5" s="195"/>
      <c r="D5" s="196"/>
      <c r="E5" s="196"/>
      <c r="F5" s="197"/>
    </row>
    <row r="6" spans="1:14" s="199" customFormat="1" ht="20.25" customHeight="1">
      <c r="A6" s="194"/>
      <c r="B6" s="194"/>
      <c r="C6" s="195"/>
      <c r="D6" s="196"/>
      <c r="E6" s="196"/>
      <c r="F6" s="198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199" customFormat="1" ht="65.25" customHeight="1">
      <c r="A7" s="200"/>
      <c r="B7" s="200"/>
      <c r="C7" s="201"/>
      <c r="D7" s="201"/>
      <c r="E7" s="202"/>
      <c r="F7" s="203"/>
    </row>
    <row r="8" spans="1:14" s="199" customFormat="1" ht="30.75" customHeight="1">
      <c r="A8" s="204"/>
      <c r="B8" s="204"/>
      <c r="C8" s="205" t="s">
        <v>261</v>
      </c>
      <c r="F8" s="203"/>
      <c r="N8" s="42" t="s">
        <v>262</v>
      </c>
    </row>
    <row r="9" spans="1:14" s="199" customFormat="1" ht="30.75" customHeight="1" thickBot="1">
      <c r="A9" s="204"/>
      <c r="B9" s="204"/>
      <c r="C9" s="201"/>
      <c r="D9" s="201"/>
      <c r="E9" s="206"/>
      <c r="F9" s="189"/>
      <c r="N9" s="207">
        <f>(COUNTIF(E:E,"&lt;&gt;"&amp;"")+COUNTIF(C72,"&lt;&gt;"&amp;"")+COUNTIF(C75,"&lt;&gt;"&amp;""))</f>
        <v>25</v>
      </c>
    </row>
    <row r="10" spans="1:14" ht="3.95" customHeight="1">
      <c r="A10" s="208"/>
      <c r="B10" s="208"/>
      <c r="C10" s="209"/>
      <c r="D10" s="208"/>
      <c r="E10" s="210"/>
    </row>
    <row r="11" spans="1:14" s="218" customFormat="1" ht="30" customHeight="1">
      <c r="A11" s="213" t="s">
        <v>263</v>
      </c>
      <c r="B11" s="213"/>
      <c r="C11" s="214" t="s">
        <v>264</v>
      </c>
      <c r="D11" s="215"/>
      <c r="E11" s="216"/>
      <c r="F11" s="217"/>
      <c r="K11" s="42" t="s">
        <v>265</v>
      </c>
      <c r="L11" s="42" t="s">
        <v>266</v>
      </c>
      <c r="M11" s="42" t="s">
        <v>267</v>
      </c>
      <c r="N11" s="42" t="s">
        <v>20</v>
      </c>
    </row>
    <row r="12" spans="1:14" s="218" customFormat="1" ht="3.95" customHeight="1">
      <c r="A12" s="219"/>
      <c r="B12" s="219"/>
      <c r="C12" s="219"/>
      <c r="D12" s="219"/>
      <c r="E12" s="220"/>
      <c r="F12" s="217"/>
    </row>
    <row r="13" spans="1:14" s="218" customFormat="1" ht="30" customHeight="1">
      <c r="A13" s="221" t="s">
        <v>268</v>
      </c>
      <c r="B13" s="222" t="s">
        <v>269</v>
      </c>
      <c r="C13" s="217" t="s">
        <v>270</v>
      </c>
      <c r="E13" s="223" t="s">
        <v>271</v>
      </c>
      <c r="F13" s="224" t="str">
        <f>IF(AND(LEN(E13)=1,OR(UPPER(E13)="N",UPPER(E13)="S")),"",IF(ISBLANK(E13),"","  Errore ! Inserire S o N"))</f>
        <v/>
      </c>
      <c r="K13" s="225" t="str">
        <f>LEFT(A13,3)</f>
        <v>GEN</v>
      </c>
      <c r="L13" s="225" t="str">
        <f>RIGHT(A13,3)</f>
        <v>172</v>
      </c>
      <c r="M13" s="225" t="str">
        <f>B13</f>
        <v>FLAG</v>
      </c>
      <c r="N13" s="226" t="str">
        <f>IF(AND(LEN(E13)=1,OR(UPPER(E13)="N",UPPER(E13)="S")),UPPER(E13),"")</f>
        <v>S</v>
      </c>
    </row>
    <row r="14" spans="1:14" s="218" customFormat="1" ht="3.95" customHeight="1">
      <c r="A14" s="221"/>
      <c r="B14" s="221"/>
      <c r="C14" s="219"/>
      <c r="D14" s="219"/>
      <c r="E14" s="220"/>
      <c r="F14" s="227"/>
    </row>
    <row r="15" spans="1:14" s="218" customFormat="1" ht="30" customHeight="1">
      <c r="A15" s="221" t="s">
        <v>272</v>
      </c>
      <c r="B15" s="222" t="s">
        <v>269</v>
      </c>
      <c r="C15" s="217" t="s">
        <v>273</v>
      </c>
      <c r="E15" s="223" t="s">
        <v>271</v>
      </c>
      <c r="F15" s="224" t="str">
        <f>IF(AND(LEN(E15)=1,OR(UPPER(E15)="N",UPPER(E15)="S")),"",IF(ISBLANK(E15),"","  Errore ! Inserire S o N"))</f>
        <v/>
      </c>
      <c r="K15" s="225" t="str">
        <f>LEFT(A15,3)</f>
        <v>GEN</v>
      </c>
      <c r="L15" s="225" t="str">
        <f>RIGHT(A15,3)</f>
        <v>207</v>
      </c>
      <c r="M15" s="225" t="str">
        <f>B15</f>
        <v>FLAG</v>
      </c>
      <c r="N15" s="226" t="str">
        <f>IF(AND(LEN(E15)=1,OR(UPPER(E15)="N",UPPER(E15)="S")),UPPER(E15),"")</f>
        <v>S</v>
      </c>
    </row>
    <row r="16" spans="1:14" s="218" customFormat="1" ht="3.95" customHeight="1">
      <c r="A16" s="221"/>
      <c r="B16" s="221"/>
      <c r="C16" s="219"/>
      <c r="D16" s="219"/>
      <c r="E16" s="220"/>
      <c r="F16" s="227"/>
    </row>
    <row r="17" spans="1:14" s="218" customFormat="1" ht="30" customHeight="1">
      <c r="A17" s="228" t="s">
        <v>274</v>
      </c>
      <c r="B17" s="229" t="s">
        <v>275</v>
      </c>
      <c r="C17" s="230" t="s">
        <v>276</v>
      </c>
      <c r="E17" s="231">
        <v>43483</v>
      </c>
      <c r="F17" s="232" t="str">
        <f ca="1">IF(ISBLANK(E17),"",IF(AND(E17&gt;=DATE([1]t1!$L$1-2,1,1),E17&lt;=TODAY()),"","Digitare una data non anteriore al 1 Gennaio "&amp;[1]t1!$L$1-1&amp;" (gg/mm/aaaa)"))</f>
        <v/>
      </c>
      <c r="K17" s="225" t="str">
        <f>LEFT(A17,3)</f>
        <v>GEN</v>
      </c>
      <c r="L17" s="225" t="str">
        <f>RIGHT(A17,3)</f>
        <v>353</v>
      </c>
      <c r="M17" s="225" t="str">
        <f>B17</f>
        <v>DATE</v>
      </c>
      <c r="N17" s="233" t="str">
        <f ca="1">IF(AND(E17&gt;=DATE(2017,1,1),E17&lt;=TODAY()),"'"&amp;DAY(E17)&amp;"/"&amp;MONTH(E17)&amp;"/"&amp;YEAR(E17),"")</f>
        <v>'18/1/2019</v>
      </c>
    </row>
    <row r="18" spans="1:14" s="218" customFormat="1" ht="3.95" customHeight="1">
      <c r="A18" s="228"/>
      <c r="B18" s="229"/>
      <c r="C18" s="234"/>
      <c r="D18" s="219"/>
      <c r="E18" s="220"/>
      <c r="F18" s="235"/>
    </row>
    <row r="19" spans="1:14" s="218" customFormat="1" ht="30" customHeight="1">
      <c r="A19" s="228" t="s">
        <v>277</v>
      </c>
      <c r="B19" s="229" t="s">
        <v>275</v>
      </c>
      <c r="C19" s="230" t="s">
        <v>278</v>
      </c>
      <c r="E19" s="231">
        <v>43270</v>
      </c>
      <c r="F19" s="232" t="str">
        <f ca="1">IF(ISBLANK(E19),"",IF(AND(E19&gt;=DATE([1]t1!$L$1-2,1,1),E19&lt;=TODAY()),"","Digitare una data non anteriore al 1 Gennaio "&amp;[1]t1!$L$1-1&amp;" (gg/mm/aaaa)"))</f>
        <v/>
      </c>
      <c r="K19" s="225" t="str">
        <f>LEFT(A19,3)</f>
        <v>GEN</v>
      </c>
      <c r="L19" s="225" t="str">
        <f>RIGHT(A19,3)</f>
        <v>354</v>
      </c>
      <c r="M19" s="225" t="str">
        <f>B19</f>
        <v>DATE</v>
      </c>
      <c r="N19" s="233" t="str">
        <f ca="1">IF(AND(E19&gt;=DATE(2017,1,1),E19&lt;=TODAY()),"'"&amp;DAY(E19)&amp;"/"&amp;MONTH(E19)&amp;"/"&amp;YEAR(E19),"")</f>
        <v>'19/6/2018</v>
      </c>
    </row>
    <row r="20" spans="1:14" s="218" customFormat="1" ht="3.95" customHeight="1">
      <c r="A20" s="236"/>
      <c r="B20" s="237"/>
      <c r="C20" s="230"/>
      <c r="D20" s="219"/>
      <c r="E20" s="220"/>
      <c r="F20" s="235"/>
    </row>
    <row r="21" spans="1:14" s="218" customFormat="1" ht="30" customHeight="1">
      <c r="A21" s="228" t="s">
        <v>279</v>
      </c>
      <c r="B21" s="229" t="s">
        <v>275</v>
      </c>
      <c r="C21" s="230" t="s">
        <v>280</v>
      </c>
      <c r="D21" s="238"/>
      <c r="E21" s="231"/>
      <c r="F21" s="232" t="str">
        <f ca="1">IF(ISBLANK(E21),"",IF(AND(E21&gt;=DATE([1]t1!$L$1-2,1,1),E21&lt;=TODAY()),"","Digitare una data non anteriore al 1 Gennaio "&amp;[1]t1!$L$1-1&amp;" (gg/mm/aaaa)"))</f>
        <v/>
      </c>
      <c r="K21" s="225" t="str">
        <f>LEFT(A21,3)</f>
        <v>GEN</v>
      </c>
      <c r="L21" s="225" t="str">
        <f>RIGHT(A21,3)</f>
        <v>355</v>
      </c>
      <c r="M21" s="225" t="str">
        <f>B21</f>
        <v>DATE</v>
      </c>
      <c r="N21" s="233" t="str">
        <f ca="1">IF(AND(E21&gt;=DATE(2017,1,1),E21&lt;=TODAY()),"'"&amp;DAY(E21)&amp;"/"&amp;MONTH(E21)&amp;"/"&amp;YEAR(E21),"")</f>
        <v/>
      </c>
    </row>
    <row r="22" spans="1:14" s="218" customFormat="1" ht="3.95" customHeight="1">
      <c r="A22" s="239"/>
      <c r="B22" s="240"/>
      <c r="C22" s="241"/>
      <c r="D22" s="242"/>
      <c r="E22" s="243"/>
      <c r="F22" s="244"/>
    </row>
    <row r="23" spans="1:14" s="218" customFormat="1" ht="30" customHeight="1">
      <c r="A23" s="221" t="s">
        <v>281</v>
      </c>
      <c r="B23" s="222" t="s">
        <v>282</v>
      </c>
      <c r="C23" s="230" t="s">
        <v>283</v>
      </c>
      <c r="E23" s="245">
        <v>0</v>
      </c>
      <c r="F23" s="224" t="str">
        <f>IF(ISBLANK(E23),"",IF(ISNUMBER(E23),IF(E23-INT(E23)=0,"","  Errore ! Inserire un numero intero senza decimali"),"  Errore ! Inserire un numero intero senza decimali"))</f>
        <v/>
      </c>
      <c r="K23" s="225" t="str">
        <f>LEFT(A23,3)</f>
        <v>GEN</v>
      </c>
      <c r="L23" s="225" t="str">
        <f>RIGHT(A23,3)</f>
        <v>195</v>
      </c>
      <c r="M23" s="225" t="str">
        <f>B23</f>
        <v>INT</v>
      </c>
      <c r="N23" s="226">
        <f>IF(ISNUMBER(E23),ROUND(E23,0),"")</f>
        <v>0</v>
      </c>
    </row>
    <row r="24" spans="1:14" s="218" customFormat="1" ht="3.95" customHeight="1">
      <c r="A24" s="246"/>
      <c r="B24" s="247"/>
      <c r="C24" s="219"/>
      <c r="D24" s="219"/>
      <c r="E24" s="220"/>
      <c r="F24" s="248"/>
    </row>
    <row r="25" spans="1:14" s="218" customFormat="1" ht="30" customHeight="1">
      <c r="A25" s="213" t="s">
        <v>284</v>
      </c>
      <c r="B25" s="213"/>
      <c r="C25" s="214" t="s">
        <v>285</v>
      </c>
      <c r="D25" s="215"/>
      <c r="E25" s="216"/>
      <c r="F25" s="227"/>
    </row>
    <row r="26" spans="1:14" s="218" customFormat="1" ht="3.95" customHeight="1">
      <c r="A26" s="219"/>
      <c r="B26" s="219"/>
      <c r="C26" s="219"/>
      <c r="D26" s="219"/>
      <c r="E26" s="220"/>
      <c r="F26" s="227"/>
    </row>
    <row r="27" spans="1:14" s="218" customFormat="1" ht="30" customHeight="1">
      <c r="A27" s="221" t="s">
        <v>286</v>
      </c>
      <c r="B27" s="222" t="s">
        <v>282</v>
      </c>
      <c r="C27" s="249" t="s">
        <v>287</v>
      </c>
      <c r="E27" s="250">
        <f>SUM('t15(1)'!C17,'t15(1)'!C32,'t15(1)'!C55)</f>
        <v>112791</v>
      </c>
      <c r="F27" s="224" t="str">
        <f>IF(ISBLANK(E27),"",IF(ISNUMBER(E27),IF(E27-INT(E27)=0,"","  Errore ! Inserire un numero intero senza decimali"),"  Errore ! Inserire un numero intero senza decimali"))</f>
        <v/>
      </c>
      <c r="K27" s="225" t="str">
        <f>LEFT(A27,3)</f>
        <v>LEG</v>
      </c>
      <c r="L27" s="225" t="str">
        <f>RIGHT(A27,3)</f>
        <v>157</v>
      </c>
      <c r="M27" s="225" t="str">
        <f>B27</f>
        <v>INT</v>
      </c>
      <c r="N27" s="226">
        <f>IF(ISNUMBER(E27),ROUND(E27,0),"")</f>
        <v>112791</v>
      </c>
    </row>
    <row r="28" spans="1:14" s="218" customFormat="1" ht="3.95" customHeight="1">
      <c r="A28" s="221"/>
      <c r="B28" s="221"/>
      <c r="C28" s="251"/>
      <c r="D28" s="219"/>
      <c r="E28" s="220"/>
      <c r="F28" s="227"/>
    </row>
    <row r="29" spans="1:14" s="218" customFormat="1" ht="30" customHeight="1">
      <c r="A29" s="228" t="s">
        <v>288</v>
      </c>
      <c r="B29" s="229" t="s">
        <v>282</v>
      </c>
      <c r="C29" s="230" t="s">
        <v>289</v>
      </c>
      <c r="D29" s="252"/>
      <c r="E29" s="250">
        <f>[1]IN_SICI_LEG356!$A$2</f>
        <v>0</v>
      </c>
      <c r="F29" s="224" t="str">
        <f>IF(ISBLANK(E29),"",IF(ISNUMBER(E29),IF(E29-INT(E29)=0,"","  Errore ! Inserire un numero intero senza decimali"),"  Errore ! Inserire un numero intero senza decimali"))</f>
        <v/>
      </c>
      <c r="K29" s="225" t="str">
        <f>LEFT(A29,3)</f>
        <v>LEG</v>
      </c>
      <c r="L29" s="225" t="str">
        <f>RIGHT(A29,3)</f>
        <v>356</v>
      </c>
      <c r="M29" s="225" t="str">
        <f>B29</f>
        <v>INT</v>
      </c>
      <c r="N29" s="226">
        <f>IF(ISNUMBER(E29),ROUND(E29,0),"")</f>
        <v>0</v>
      </c>
    </row>
    <row r="30" spans="1:14" s="218" customFormat="1" ht="3.95" customHeight="1">
      <c r="A30" s="228"/>
      <c r="B30" s="229"/>
      <c r="C30" s="230"/>
      <c r="D30" s="253"/>
      <c r="E30" s="254"/>
      <c r="F30" s="227"/>
    </row>
    <row r="31" spans="1:14" s="218" customFormat="1" ht="30" customHeight="1">
      <c r="A31" s="228" t="s">
        <v>290</v>
      </c>
      <c r="B31" s="229" t="s">
        <v>282</v>
      </c>
      <c r="C31" s="230" t="s">
        <v>291</v>
      </c>
      <c r="D31" s="252"/>
      <c r="E31" s="255">
        <v>12542000</v>
      </c>
      <c r="F31" s="224" t="str">
        <f>IF(ISBLANK(E31),"",IF(ISNUMBER(E31),IF(E31-INT(E31)=0,"","  Errore ! Inserire un numero intero senza decimali"),"  Errore ! Inserire un numero intero senza decimali"))</f>
        <v/>
      </c>
      <c r="K31" s="225" t="str">
        <f>LEFT(A31,3)</f>
        <v>LEG</v>
      </c>
      <c r="L31" s="225" t="str">
        <f>RIGHT(A31,3)</f>
        <v>357</v>
      </c>
      <c r="M31" s="225" t="str">
        <f>B31</f>
        <v>INT</v>
      </c>
      <c r="N31" s="226">
        <f>IF(ISNUMBER(E31),ROUND(E31,0),"")</f>
        <v>12542000</v>
      </c>
    </row>
    <row r="32" spans="1:14" s="218" customFormat="1" ht="3.95" customHeight="1">
      <c r="A32" s="221"/>
      <c r="B32" s="221"/>
      <c r="C32" s="251"/>
      <c r="D32" s="219"/>
      <c r="E32" s="220"/>
      <c r="F32" s="227"/>
    </row>
    <row r="33" spans="1:14" s="218" customFormat="1" ht="30" customHeight="1">
      <c r="A33" s="221" t="s">
        <v>292</v>
      </c>
      <c r="B33" s="222" t="s">
        <v>282</v>
      </c>
      <c r="C33" s="249" t="s">
        <v>293</v>
      </c>
      <c r="E33" s="245">
        <v>0</v>
      </c>
      <c r="F33" s="224" t="str">
        <f>IF(ISBLANK(E33),"",IF(ISNUMBER(E33),IF(E33-INT(E33)=0,"","  Errore ! Inserire un numero intero senza decimali"),"  Errore ! Inserire un numero intero senza decimali"))</f>
        <v/>
      </c>
      <c r="K33" s="225" t="str">
        <f>LEFT(A33,3)</f>
        <v>LEG</v>
      </c>
      <c r="L33" s="225" t="str">
        <f>RIGHT(A33,3)</f>
        <v>263</v>
      </c>
      <c r="M33" s="225" t="str">
        <f>B33</f>
        <v>INT</v>
      </c>
      <c r="N33" s="226">
        <f>IF(ISNUMBER(E33),ROUND(E33,0),"")</f>
        <v>0</v>
      </c>
    </row>
    <row r="34" spans="1:14" s="218" customFormat="1" ht="3.95" customHeight="1">
      <c r="A34" s="221"/>
      <c r="B34" s="221"/>
      <c r="C34" s="251"/>
      <c r="D34" s="219"/>
      <c r="E34" s="220"/>
      <c r="F34" s="227"/>
    </row>
    <row r="35" spans="1:14" s="218" customFormat="1" ht="30" customHeight="1">
      <c r="A35" s="221" t="s">
        <v>294</v>
      </c>
      <c r="B35" s="222" t="s">
        <v>282</v>
      </c>
      <c r="C35" s="249" t="s">
        <v>295</v>
      </c>
      <c r="E35" s="245">
        <v>0</v>
      </c>
      <c r="F35" s="224" t="str">
        <f>IF(ISBLANK(E35),"",IF(ISNUMBER(E35),IF(E35-INT(E35)=0,"","  Errore ! Inserire un numero intero senza decimali"),"  Errore ! Inserire un numero intero senza decimali"))</f>
        <v/>
      </c>
      <c r="K35" s="225" t="str">
        <f>LEFT(A35,3)</f>
        <v>LEG</v>
      </c>
      <c r="L35" s="225" t="str">
        <f>RIGHT(A35,3)</f>
        <v>290</v>
      </c>
      <c r="M35" s="225" t="str">
        <f>B35</f>
        <v>INT</v>
      </c>
      <c r="N35" s="226">
        <f>IF(ISNUMBER(E35),ROUND(E35,0),"")</f>
        <v>0</v>
      </c>
    </row>
    <row r="36" spans="1:14" s="218" customFormat="1" ht="3.95" customHeight="1">
      <c r="A36" s="246"/>
      <c r="B36" s="246"/>
      <c r="C36" s="219"/>
      <c r="D36" s="219"/>
      <c r="E36" s="220"/>
      <c r="F36" s="227"/>
    </row>
    <row r="37" spans="1:14" s="218" customFormat="1" ht="30" customHeight="1">
      <c r="A37" s="213" t="s">
        <v>296</v>
      </c>
      <c r="B37" s="213"/>
      <c r="C37" s="214" t="s">
        <v>297</v>
      </c>
      <c r="D37" s="215"/>
      <c r="E37" s="216"/>
      <c r="F37" s="227"/>
    </row>
    <row r="38" spans="1:14" s="218" customFormat="1" ht="3.95" customHeight="1">
      <c r="A38" s="221"/>
      <c r="B38" s="221"/>
      <c r="C38" s="219"/>
      <c r="D38" s="219"/>
      <c r="E38" s="220"/>
      <c r="F38" s="227"/>
    </row>
    <row r="39" spans="1:14" s="218" customFormat="1" ht="30" customHeight="1">
      <c r="A39" s="236" t="s">
        <v>298</v>
      </c>
      <c r="B39" s="222" t="s">
        <v>282</v>
      </c>
      <c r="C39" s="249" t="s">
        <v>299</v>
      </c>
      <c r="E39" s="250">
        <f>SUM('[1]1G'!Z10,'[1]1G'!Z11,'[1]1G'!Z14,'[1]1G'!Z15)</f>
        <v>44</v>
      </c>
      <c r="F39" s="224" t="str">
        <f>IF(ISBLANK(E39),"",IF(ISNUMBER(E39),IF(E39-INT(E39)=0,"","  Errore ! Inserire un numero intero senza decimali"),"  Errore ! Inserire un numero intero senza decimali"))</f>
        <v/>
      </c>
      <c r="K39" s="225" t="str">
        <f>LEFT(A39,3)</f>
        <v>ORG</v>
      </c>
      <c r="L39" s="225" t="str">
        <f>RIGHT(A39,3)</f>
        <v>138</v>
      </c>
      <c r="M39" s="225" t="str">
        <f>B39</f>
        <v>INT</v>
      </c>
      <c r="N39" s="226">
        <f>IF(ISNUMBER(E39),ROUND(E39,0),"")</f>
        <v>44</v>
      </c>
    </row>
    <row r="40" spans="1:14" s="218" customFormat="1" ht="3.95" customHeight="1">
      <c r="A40" s="256"/>
      <c r="B40" s="256"/>
      <c r="C40" s="219"/>
      <c r="D40" s="219"/>
      <c r="E40" s="220"/>
      <c r="F40" s="227"/>
    </row>
    <row r="41" spans="1:14" s="218" customFormat="1" ht="30" customHeight="1">
      <c r="A41" s="236" t="s">
        <v>300</v>
      </c>
      <c r="B41" s="222" t="s">
        <v>282</v>
      </c>
      <c r="C41" s="217" t="s">
        <v>301</v>
      </c>
      <c r="E41" s="245">
        <v>10182</v>
      </c>
      <c r="F41" s="224" t="str">
        <f>IF(ISBLANK(E41),"",IF(ISNUMBER(E41),IF(E41-INT(E41)=0,"","  Errore ! Inserire un numero intero senza decimali"),"  Errore ! Inserire un numero intero senza decimali"))</f>
        <v/>
      </c>
      <c r="K41" s="225" t="str">
        <f>LEFT(A41,3)</f>
        <v>ORG</v>
      </c>
      <c r="L41" s="225" t="str">
        <f>RIGHT(A41,3)</f>
        <v>166</v>
      </c>
      <c r="M41" s="225" t="str">
        <f>B41</f>
        <v>INT</v>
      </c>
      <c r="N41" s="226">
        <f>IF(ISNUMBER(E41),ROUND(E41,0),"")</f>
        <v>10182</v>
      </c>
    </row>
    <row r="42" spans="1:14" s="218" customFormat="1" ht="3.95" customHeight="1">
      <c r="A42" s="236"/>
      <c r="B42" s="236"/>
      <c r="C42" s="257"/>
      <c r="D42" s="219"/>
      <c r="E42" s="220"/>
      <c r="F42" s="227"/>
    </row>
    <row r="43" spans="1:14" s="218" customFormat="1" ht="30" customHeight="1">
      <c r="A43" s="236" t="s">
        <v>302</v>
      </c>
      <c r="B43" s="222" t="s">
        <v>282</v>
      </c>
      <c r="C43" s="249" t="s">
        <v>303</v>
      </c>
      <c r="E43" s="250">
        <f>SUM('[1]1G'!Z18,'[1]1G'!Z19,'[1]1G'!Z22,'[1]1G'!Z23)</f>
        <v>68</v>
      </c>
      <c r="F43" s="224" t="str">
        <f>IF(ISBLANK(E43),"",IF(ISNUMBER(E43),IF(E43-INT(E43)=0,"","  Errore ! Inserire un numero intero senza decimali"),"  Errore ! Inserire un numero intero senza decimali"))</f>
        <v/>
      </c>
      <c r="K43" s="225" t="str">
        <f>LEFT(A43,3)</f>
        <v>ORG</v>
      </c>
      <c r="L43" s="225" t="str">
        <f>RIGHT(A43,3)</f>
        <v>132</v>
      </c>
      <c r="M43" s="225" t="str">
        <f>B43</f>
        <v>INT</v>
      </c>
      <c r="N43" s="226">
        <f>IF(ISNUMBER(E43),ROUND(E43,0),"")</f>
        <v>68</v>
      </c>
    </row>
    <row r="44" spans="1:14" s="218" customFormat="1" ht="3.95" customHeight="1">
      <c r="A44" s="256"/>
      <c r="B44" s="256"/>
      <c r="C44" s="219"/>
      <c r="D44" s="219"/>
      <c r="E44" s="220"/>
      <c r="F44" s="227"/>
    </row>
    <row r="45" spans="1:14" s="218" customFormat="1" ht="30" customHeight="1">
      <c r="A45" s="236" t="s">
        <v>304</v>
      </c>
      <c r="B45" s="222" t="s">
        <v>282</v>
      </c>
      <c r="C45" s="217" t="s">
        <v>305</v>
      </c>
      <c r="E45" s="245">
        <v>3088</v>
      </c>
      <c r="F45" s="224" t="str">
        <f>IF(ISBLANK(E45),"",IF(ISNUMBER(E45),IF(E45-INT(E45)=0,"","  Errore ! Inserire un numero intero senza decimali"),"  Errore ! Inserire un numero intero senza decimali"))</f>
        <v/>
      </c>
      <c r="K45" s="225" t="str">
        <f>LEFT(A45,3)</f>
        <v>ORG</v>
      </c>
      <c r="L45" s="225" t="str">
        <f>RIGHT(A45,3)</f>
        <v>143</v>
      </c>
      <c r="M45" s="225" t="str">
        <f>B45</f>
        <v>INT</v>
      </c>
      <c r="N45" s="226">
        <f>IF(ISNUMBER(E45),ROUND(E45,0),"")</f>
        <v>3088</v>
      </c>
    </row>
    <row r="46" spans="1:14" s="218" customFormat="1" ht="3.95" customHeight="1">
      <c r="A46" s="236"/>
      <c r="B46" s="236"/>
      <c r="C46" s="251"/>
      <c r="D46" s="219"/>
      <c r="E46" s="220"/>
      <c r="F46" s="227"/>
    </row>
    <row r="47" spans="1:14" s="218" customFormat="1" ht="30" customHeight="1">
      <c r="A47" s="236" t="s">
        <v>306</v>
      </c>
      <c r="B47" s="222" t="s">
        <v>282</v>
      </c>
      <c r="C47" s="249" t="s">
        <v>307</v>
      </c>
      <c r="E47" s="250">
        <f>SUM('[1]1G'!Z26,'[1]1G'!Z27)</f>
        <v>577</v>
      </c>
      <c r="F47" s="224" t="str">
        <f>IF(ISBLANK(E47),"",IF(ISNUMBER(E47),IF(E47-INT(E47)=0,"","  Errore ! Inserire un numero intero senza decimali"),"  Errore ! Inserire un numero intero senza decimali"))</f>
        <v/>
      </c>
      <c r="K47" s="225" t="str">
        <f>LEFT(A47,3)</f>
        <v>ORG</v>
      </c>
      <c r="L47" s="225" t="str">
        <f>RIGHT(A47,3)</f>
        <v>202</v>
      </c>
      <c r="M47" s="225" t="str">
        <f>B47</f>
        <v>INT</v>
      </c>
      <c r="N47" s="226">
        <f>IF(ISNUMBER(E47),ROUND(E47,0),"")</f>
        <v>577</v>
      </c>
    </row>
    <row r="48" spans="1:14" s="218" customFormat="1" ht="3.95" customHeight="1">
      <c r="A48" s="236"/>
      <c r="B48" s="236"/>
      <c r="C48" s="219"/>
      <c r="D48" s="219"/>
      <c r="E48" s="220"/>
      <c r="F48" s="227"/>
    </row>
    <row r="49" spans="1:14" s="218" customFormat="1" ht="30" customHeight="1">
      <c r="A49" s="236" t="s">
        <v>308</v>
      </c>
      <c r="B49" s="222" t="s">
        <v>282</v>
      </c>
      <c r="C49" s="217" t="s">
        <v>309</v>
      </c>
      <c r="E49" s="245">
        <v>3174</v>
      </c>
      <c r="F49" s="224" t="str">
        <f>IF(ISBLANK(E49),"",IF(ISNUMBER(E49),IF(E49-INT(E49)=0,"","  Errore ! Inserire un numero intero senza decimali"),"  Errore ! Inserire un numero intero senza decimali"))</f>
        <v/>
      </c>
      <c r="K49" s="225" t="str">
        <f>LEFT(A49,3)</f>
        <v>ORG</v>
      </c>
      <c r="L49" s="225" t="str">
        <f>RIGHT(A49,3)</f>
        <v>130</v>
      </c>
      <c r="M49" s="225" t="str">
        <f>B49</f>
        <v>INT</v>
      </c>
      <c r="N49" s="226">
        <f>IF(ISNUMBER(E49),ROUND(E49,0),"")</f>
        <v>3174</v>
      </c>
    </row>
    <row r="50" spans="1:14" s="218" customFormat="1" ht="3.95" customHeight="1">
      <c r="A50" s="236"/>
      <c r="B50" s="236"/>
      <c r="C50" s="251"/>
      <c r="D50" s="219"/>
      <c r="E50" s="220"/>
      <c r="F50" s="227"/>
    </row>
    <row r="51" spans="1:14" s="218" customFormat="1" ht="30" customHeight="1">
      <c r="A51" s="236" t="s">
        <v>310</v>
      </c>
      <c r="B51" s="222" t="s">
        <v>282</v>
      </c>
      <c r="C51" s="217" t="s">
        <v>311</v>
      </c>
      <c r="E51" s="245">
        <v>4</v>
      </c>
      <c r="F51" s="224" t="str">
        <f>IF(ISBLANK(E51),"",IF(ISNUMBER(E51),IF(E51-INT(E51)=0,"","  Errore ! Inserire un numero intero senza decimali"),"  Errore ! Inserire un numero intero senza decimali"))</f>
        <v/>
      </c>
      <c r="K51" s="225" t="str">
        <f>LEFT(A51,3)</f>
        <v>ORG</v>
      </c>
      <c r="L51" s="225" t="str">
        <f>RIGHT(A51,3)</f>
        <v>271</v>
      </c>
      <c r="M51" s="225" t="str">
        <f>B51</f>
        <v>INT</v>
      </c>
      <c r="N51" s="226">
        <f>IF(ISNUMBER(E51),ROUND(E51,0),"")</f>
        <v>4</v>
      </c>
    </row>
    <row r="52" spans="1:14" s="218" customFormat="1" ht="3.95" customHeight="1">
      <c r="A52" s="236"/>
      <c r="B52" s="236"/>
      <c r="C52" s="257"/>
      <c r="D52" s="219"/>
      <c r="E52" s="220"/>
      <c r="F52" s="227"/>
    </row>
    <row r="53" spans="1:14" s="218" customFormat="1" ht="30" customHeight="1">
      <c r="A53" s="236" t="s">
        <v>312</v>
      </c>
      <c r="B53" s="222" t="s">
        <v>282</v>
      </c>
      <c r="C53" s="217" t="s">
        <v>313</v>
      </c>
      <c r="E53" s="245">
        <v>535</v>
      </c>
      <c r="F53" s="224" t="str">
        <f>IF(ISBLANK(E53),"",IF(ISNUMBER(E53),IF(E53-INT(E53)=0,"","  Errore ! Inserire un numero intero senza decimali"),"  Errore ! Inserire un numero intero senza decimali"))</f>
        <v/>
      </c>
      <c r="K53" s="225" t="str">
        <f>LEFT(A53,3)</f>
        <v>ORG</v>
      </c>
      <c r="L53" s="225" t="str">
        <f>RIGHT(A53,3)</f>
        <v>272</v>
      </c>
      <c r="M53" s="225" t="str">
        <f>B53</f>
        <v>INT</v>
      </c>
      <c r="N53" s="226">
        <f>IF(ISNUMBER(E53),ROUND(E53,0),"")</f>
        <v>535</v>
      </c>
    </row>
    <row r="54" spans="1:14" s="218" customFormat="1" ht="3.95" customHeight="1">
      <c r="A54" s="221"/>
      <c r="B54" s="221"/>
      <c r="C54" s="251"/>
      <c r="D54" s="219"/>
      <c r="E54" s="220"/>
      <c r="F54" s="227"/>
    </row>
    <row r="55" spans="1:14" s="218" customFormat="1" ht="30" customHeight="1">
      <c r="A55" s="213" t="s">
        <v>314</v>
      </c>
      <c r="B55" s="213"/>
      <c r="C55" s="214" t="s">
        <v>315</v>
      </c>
      <c r="D55" s="215"/>
      <c r="E55" s="216"/>
      <c r="F55" s="227"/>
    </row>
    <row r="56" spans="1:14" s="218" customFormat="1" ht="3.95" customHeight="1">
      <c r="A56" s="219"/>
      <c r="B56" s="219"/>
      <c r="C56" s="219"/>
      <c r="D56" s="219"/>
      <c r="E56" s="220"/>
      <c r="F56" s="227"/>
    </row>
    <row r="57" spans="1:14" s="258" customFormat="1" ht="30" customHeight="1">
      <c r="A57" s="221" t="s">
        <v>316</v>
      </c>
      <c r="B57" s="222" t="s">
        <v>282</v>
      </c>
      <c r="C57" s="249" t="s">
        <v>317</v>
      </c>
      <c r="E57" s="245">
        <f>2109393+33000</f>
        <v>2142393</v>
      </c>
      <c r="F57" s="224" t="str">
        <f>IF(ISBLANK(E57),"",IF(ISNUMBER(E57),IF(E57-INT(E57)=0,"","  Errore ! Inserire un numero intero senza decimali"),"  Errore ! Inserire un numero intero senza decimali"))</f>
        <v/>
      </c>
      <c r="G57" s="218"/>
      <c r="H57" s="218"/>
      <c r="I57" s="218"/>
      <c r="J57" s="218"/>
      <c r="K57" s="225" t="str">
        <f>LEFT(A57,3)</f>
        <v>PRD</v>
      </c>
      <c r="L57" s="225" t="str">
        <f>RIGHT(A57,3)</f>
        <v>137</v>
      </c>
      <c r="M57" s="225" t="str">
        <f>B57</f>
        <v>INT</v>
      </c>
      <c r="N57" s="226">
        <f>IF(ISNUMBER(E57),ROUND(E57,0),"")</f>
        <v>2142393</v>
      </c>
    </row>
    <row r="58" spans="1:14" s="258" customFormat="1" ht="3.95" customHeight="1">
      <c r="A58" s="221"/>
      <c r="B58" s="221"/>
      <c r="C58" s="251"/>
      <c r="D58" s="251"/>
      <c r="E58" s="259"/>
      <c r="F58" s="260"/>
    </row>
    <row r="59" spans="1:14" s="258" customFormat="1" ht="30" customHeight="1">
      <c r="A59" s="221" t="s">
        <v>318</v>
      </c>
      <c r="B59" s="222" t="s">
        <v>282</v>
      </c>
      <c r="C59" s="249" t="s">
        <v>319</v>
      </c>
      <c r="E59" s="245">
        <v>0</v>
      </c>
      <c r="F59" s="224" t="str">
        <f>IF(ISBLANK(E59),"",IF(ISNUMBER(E59),IF(E59-INT(E59)=0,"","  Errore ! Inserire un numero intero senza decimali"),"  Errore ! Inserire un numero intero senza decimali"))</f>
        <v/>
      </c>
      <c r="G59" s="218"/>
      <c r="H59" s="218"/>
      <c r="I59" s="218"/>
      <c r="J59" s="218"/>
      <c r="K59" s="225" t="str">
        <f>LEFT(A59,3)</f>
        <v>PRD</v>
      </c>
      <c r="L59" s="225" t="str">
        <f>RIGHT(A59,3)</f>
        <v>115</v>
      </c>
      <c r="M59" s="225" t="str">
        <f>B59</f>
        <v>INT</v>
      </c>
      <c r="N59" s="226">
        <f>IF(ISNUMBER(E59),ROUND(E59,0),"")</f>
        <v>0</v>
      </c>
    </row>
    <row r="60" spans="1:14" s="258" customFormat="1" ht="3.95" customHeight="1">
      <c r="A60" s="221"/>
      <c r="B60" s="221"/>
      <c r="C60" s="251"/>
      <c r="D60" s="251"/>
      <c r="E60" s="259"/>
      <c r="F60" s="260"/>
    </row>
    <row r="61" spans="1:14" s="258" customFormat="1" ht="30" customHeight="1">
      <c r="A61" s="221" t="s">
        <v>320</v>
      </c>
      <c r="B61" s="222" t="s">
        <v>269</v>
      </c>
      <c r="C61" s="249" t="s">
        <v>321</v>
      </c>
      <c r="E61" s="223" t="s">
        <v>271</v>
      </c>
      <c r="F61" s="224" t="str">
        <f>IF(AND(LEN(E61)=1,OR(UPPER(E61)="N",UPPER(E61)="S")),"",IF(ISBLANK(E61),"","  Errore ! Inserire S o N"))</f>
        <v/>
      </c>
      <c r="G61" s="218"/>
      <c r="H61" s="218"/>
      <c r="I61" s="218"/>
      <c r="J61" s="218"/>
      <c r="K61" s="225" t="str">
        <f>LEFT(A61,3)</f>
        <v>PRD</v>
      </c>
      <c r="L61" s="225" t="str">
        <f>RIGHT(A61,3)</f>
        <v>159</v>
      </c>
      <c r="M61" s="225" t="str">
        <f>B61</f>
        <v>FLAG</v>
      </c>
      <c r="N61" s="226" t="str">
        <f>IF(AND(LEN(E61)=1,OR(UPPER(E61)="N",UPPER(E61)="S")),UPPER(E61),"")</f>
        <v>S</v>
      </c>
    </row>
    <row r="62" spans="1:14" s="258" customFormat="1" ht="3.95" customHeight="1">
      <c r="A62" s="221"/>
      <c r="B62" s="221"/>
      <c r="C62" s="251"/>
      <c r="D62" s="251"/>
      <c r="E62" s="259"/>
      <c r="F62" s="260"/>
    </row>
    <row r="63" spans="1:14" s="258" customFormat="1" ht="30" customHeight="1">
      <c r="A63" s="221" t="s">
        <v>322</v>
      </c>
      <c r="B63" s="222" t="s">
        <v>269</v>
      </c>
      <c r="C63" s="249" t="s">
        <v>323</v>
      </c>
      <c r="E63" s="223" t="s">
        <v>271</v>
      </c>
      <c r="F63" s="224" t="str">
        <f>IF(AND(LEN(E63)=1,OR(UPPER(E63)="N",UPPER(E63)="S")),"",IF(ISBLANK(E63),"","  Errore ! Inserire S o N"))</f>
        <v/>
      </c>
      <c r="G63" s="218"/>
      <c r="H63" s="218"/>
      <c r="I63" s="218"/>
      <c r="J63" s="218"/>
      <c r="K63" s="225" t="str">
        <f>LEFT(A63,3)</f>
        <v>PRD</v>
      </c>
      <c r="L63" s="225" t="str">
        <f>RIGHT(A63,3)</f>
        <v>273</v>
      </c>
      <c r="M63" s="225" t="str">
        <f>B63</f>
        <v>FLAG</v>
      </c>
      <c r="N63" s="226" t="str">
        <f>IF(AND(LEN(E63)=1,OR(UPPER(E63)="N",UPPER(E63)="S")),UPPER(E63),"")</f>
        <v>S</v>
      </c>
    </row>
    <row r="64" spans="1:14" s="258" customFormat="1" ht="3.95" customHeight="1">
      <c r="A64" s="221"/>
      <c r="B64" s="221"/>
      <c r="C64" s="251"/>
      <c r="D64" s="251"/>
      <c r="E64" s="259"/>
      <c r="F64" s="260"/>
    </row>
    <row r="65" spans="1:14" s="258" customFormat="1" ht="30" customHeight="1">
      <c r="A65" s="221" t="s">
        <v>324</v>
      </c>
      <c r="B65" s="222" t="s">
        <v>269</v>
      </c>
      <c r="C65" s="249" t="s">
        <v>325</v>
      </c>
      <c r="E65" s="223" t="s">
        <v>271</v>
      </c>
      <c r="F65" s="224" t="str">
        <f>IF(AND(LEN(E65)=1,OR(UPPER(E65)="N",UPPER(E65)="S")),"",IF(ISBLANK(E65),"","  Errore ! Inserire S o N"))</f>
        <v/>
      </c>
      <c r="G65" s="218"/>
      <c r="H65" s="218"/>
      <c r="I65" s="218"/>
      <c r="J65" s="218"/>
      <c r="K65" s="225" t="str">
        <f>LEFT(A65,3)</f>
        <v>PRD</v>
      </c>
      <c r="L65" s="225" t="str">
        <f>RIGHT(A65,3)</f>
        <v>274</v>
      </c>
      <c r="M65" s="225" t="str">
        <f>B65</f>
        <v>FLAG</v>
      </c>
      <c r="N65" s="226" t="str">
        <f>IF(AND(LEN(E65)=1,OR(UPPER(E65)="N",UPPER(E65)="S")),UPPER(E65),"")</f>
        <v>S</v>
      </c>
    </row>
    <row r="66" spans="1:14" s="258" customFormat="1" ht="3.95" customHeight="1">
      <c r="A66" s="221"/>
      <c r="B66" s="221"/>
      <c r="C66" s="251"/>
      <c r="D66" s="251"/>
      <c r="E66" s="259"/>
      <c r="F66" s="260"/>
    </row>
    <row r="67" spans="1:14" s="258" customFormat="1" ht="30" customHeight="1">
      <c r="A67" s="221" t="s">
        <v>326</v>
      </c>
      <c r="B67" s="222" t="s">
        <v>269</v>
      </c>
      <c r="C67" s="249" t="s">
        <v>327</v>
      </c>
      <c r="E67" s="223" t="s">
        <v>328</v>
      </c>
      <c r="F67" s="224" t="str">
        <f>IF(AND(LEN(E67)=1,OR(UPPER(E67)="N",UPPER(E67)="S")),"",IF(ISBLANK(E67),"","  Errore ! Inserire S o N"))</f>
        <v/>
      </c>
      <c r="G67" s="218"/>
      <c r="H67" s="218"/>
      <c r="I67" s="218"/>
      <c r="J67" s="218"/>
      <c r="K67" s="225" t="str">
        <f>LEFT(A67,3)</f>
        <v>PRD</v>
      </c>
      <c r="L67" s="225" t="str">
        <f>RIGHT(A67,3)</f>
        <v>275</v>
      </c>
      <c r="M67" s="225" t="str">
        <f>B67</f>
        <v>FLAG</v>
      </c>
      <c r="N67" s="226" t="str">
        <f>IF(AND(LEN(E67)=1,OR(UPPER(E67)="N",UPPER(E67)="S")),UPPER(E67),"")</f>
        <v>N</v>
      </c>
    </row>
    <row r="68" spans="1:14" s="258" customFormat="1" ht="3.95" customHeight="1">
      <c r="A68" s="221"/>
      <c r="B68" s="221"/>
      <c r="C68" s="251"/>
      <c r="D68" s="251"/>
      <c r="E68" s="259"/>
      <c r="F68" s="260"/>
    </row>
    <row r="69" spans="1:14" s="218" customFormat="1" ht="30" customHeight="1">
      <c r="A69" s="213" t="s">
        <v>329</v>
      </c>
      <c r="B69" s="213"/>
      <c r="C69" s="214" t="s">
        <v>330</v>
      </c>
      <c r="D69" s="215"/>
      <c r="E69" s="216"/>
      <c r="F69" s="217"/>
    </row>
    <row r="70" spans="1:14" s="218" customFormat="1" ht="3.95" customHeight="1">
      <c r="A70" s="261"/>
      <c r="B70" s="261"/>
      <c r="C70" s="219"/>
      <c r="D70" s="219"/>
      <c r="E70" s="220"/>
      <c r="F70" s="217"/>
    </row>
    <row r="71" spans="1:14" s="218" customFormat="1">
      <c r="A71" s="221" t="s">
        <v>331</v>
      </c>
      <c r="B71" s="222" t="s">
        <v>332</v>
      </c>
      <c r="C71" s="219" t="s">
        <v>333</v>
      </c>
      <c r="E71" s="220"/>
      <c r="F71" s="217"/>
      <c r="K71" s="225" t="str">
        <f>LEFT(A71,3)</f>
        <v>INF</v>
      </c>
      <c r="L71" s="225" t="str">
        <f>RIGHT(A71,3)</f>
        <v>209</v>
      </c>
      <c r="M71" s="225" t="str">
        <f>B71</f>
        <v>NOTE</v>
      </c>
      <c r="N71" s="218" t="str">
        <f>IF(ISBLANK(C72),"",LEFT(C72,1500))</f>
        <v/>
      </c>
    </row>
    <row r="72" spans="1:14" s="218" customFormat="1" ht="45" customHeight="1">
      <c r="A72" s="262"/>
      <c r="B72" s="262"/>
      <c r="C72" s="263"/>
      <c r="D72" s="264"/>
      <c r="E72" s="265"/>
      <c r="F72" s="266" t="str">
        <f>IF(LEN(C72)&gt;1500,"Attenzione, è stato superato il numero massimo di 1500 caratteri","")</f>
        <v/>
      </c>
    </row>
    <row r="73" spans="1:14">
      <c r="A73" s="267"/>
      <c r="B73" s="267"/>
      <c r="C73" s="268"/>
      <c r="D73" s="268"/>
      <c r="E73" s="269"/>
    </row>
    <row r="74" spans="1:14">
      <c r="A74" s="221" t="s">
        <v>334</v>
      </c>
      <c r="B74" s="222" t="s">
        <v>332</v>
      </c>
      <c r="C74" s="219" t="s">
        <v>335</v>
      </c>
      <c r="E74" s="220"/>
      <c r="F74" s="217"/>
      <c r="G74" s="218"/>
      <c r="H74" s="218"/>
      <c r="I74" s="218"/>
      <c r="J74" s="218"/>
      <c r="K74" s="225" t="str">
        <f>LEFT(A74,3)</f>
        <v>INF</v>
      </c>
      <c r="L74" s="225" t="str">
        <f>RIGHT(A74,3)</f>
        <v>127</v>
      </c>
      <c r="M74" s="225" t="str">
        <f>B74</f>
        <v>NOTE</v>
      </c>
      <c r="N74" s="218" t="str">
        <f>IF(ISBLANK(C75),"",LEFT(C75,1500))</f>
        <v>1) FONDI CERTIFICATI DALL'ORGANO DI CONTROLLO DOPO SOTTOSCRIZIONE CCIA - 2) FONDI ANNO 2018 PIU' ALTI DEL 2017 PERCHE' AFFERITI ATS A REGIME PER L'ANNO DI RILEVAZIONE - 3) RETRIBUZIONE DI RISULTATO: NON E' STATO ANCORA STATA LIQUIDATA LA RETRIBUZIONE DI RISULTATO</v>
      </c>
    </row>
    <row r="75" spans="1:14" ht="45" customHeight="1">
      <c r="A75" s="270"/>
      <c r="B75" s="270"/>
      <c r="C75" s="263" t="s">
        <v>336</v>
      </c>
      <c r="D75" s="264"/>
      <c r="E75" s="265"/>
      <c r="F75" s="266" t="str">
        <f>IF(LEN(C75)&gt;1500,"Attenzione, è stato superato il numero massimo di 1500 caratteri","")</f>
        <v/>
      </c>
      <c r="K75" s="271" t="s">
        <v>89</v>
      </c>
    </row>
  </sheetData>
  <sheetCalcPr fullCalcOnLoad="1"/>
  <sheetProtection password="EA98" sheet="1" selectLockedCells="1"/>
  <mergeCells count="5">
    <mergeCell ref="F2:F3"/>
    <mergeCell ref="F4:F5"/>
    <mergeCell ref="F6:F9"/>
    <mergeCell ref="C72:E72"/>
    <mergeCell ref="C75:E75"/>
  </mergeCells>
  <dataValidations count="4">
    <dataValidation type="textLength" allowBlank="1" showInputMessage="1" showErrorMessage="1" error="Inserire massimo 1500 caratteri" sqref="C75:E75 C72:E72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67 E13 E61 E63 E65 E15">
      <formula1>"s,n,S,N"</formula1>
    </dataValidation>
    <dataValidation type="whole" operator="lessThan" allowBlank="1" showInputMessage="1" showErrorMessage="1" errorTitle="Errore di digitazione" error="Inserire solo numeri interi o lasciare vuoto." sqref="E31 E23 E33 E35 E27 E39 E43 E51 E41 E45 E49 E53 E57 E59 E29 E47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76">
    <pageSetUpPr fitToPage="1"/>
  </sheetPr>
  <dimension ref="A1:N79"/>
  <sheetViews>
    <sheetView showGridLines="0" topLeftCell="A45" zoomScale="75" zoomScaleNormal="75" workbookViewId="0">
      <selection activeCell="G8" sqref="G8"/>
    </sheetView>
  </sheetViews>
  <sheetFormatPr defaultColWidth="10" defaultRowHeight="15"/>
  <cols>
    <col min="1" max="1" width="7.7109375" style="272" customWidth="1"/>
    <col min="2" max="2" width="7.7109375" style="303" customWidth="1"/>
    <col min="3" max="3" width="139.5703125" style="212" customWidth="1"/>
    <col min="4" max="4" width="2.28515625" style="212" customWidth="1"/>
    <col min="5" max="5" width="14" style="273" bestFit="1" customWidth="1"/>
    <col min="6" max="6" width="39.5703125" style="286" customWidth="1"/>
    <col min="7" max="10" width="10" style="212"/>
    <col min="11" max="14" width="10" style="212" hidden="1" customWidth="1"/>
    <col min="15" max="16384" width="10" style="212"/>
  </cols>
  <sheetData>
    <row r="1" spans="1:14" s="178" customFormat="1" ht="45" customHeight="1" thickBot="1">
      <c r="A1" s="175" t="s">
        <v>256</v>
      </c>
      <c r="B1" s="274"/>
      <c r="C1" s="176"/>
      <c r="D1" s="176"/>
      <c r="E1" s="177"/>
      <c r="F1" s="17" t="s">
        <v>257</v>
      </c>
      <c r="H1" s="179" t="s">
        <v>132</v>
      </c>
    </row>
    <row r="2" spans="1:14" s="178" customFormat="1" ht="41.45" customHeight="1">
      <c r="A2" s="180" t="s">
        <v>258</v>
      </c>
      <c r="B2" s="275"/>
      <c r="C2" s="181"/>
      <c r="D2" s="182"/>
      <c r="E2" s="183"/>
      <c r="F2" s="26" t="str">
        <f>IF(AND(ISBLANK($E$23),OR(SUMIF([1]t1!N$1:N$65536,$H$1,[1]t1!AI$1:AI$65536)+SUMIF([1]t1!N$1:N$65536,$H$1,[1]t1!AJ$1:AJ$65536)&gt;0,SUMIF([1]t12!L$1:L$65536,$H$1,[1]t12!X$1:X$65536)&gt;0)),"Attenzione: è necessario compilare la domanda GEN195 !!!","OK")</f>
        <v>OK</v>
      </c>
    </row>
    <row r="3" spans="1:14" s="190" customFormat="1" ht="30" customHeight="1" thickBot="1">
      <c r="A3" s="184"/>
      <c r="B3" s="276"/>
      <c r="C3" s="186"/>
      <c r="D3" s="187"/>
      <c r="E3" s="188"/>
      <c r="F3" s="189"/>
    </row>
    <row r="4" spans="1:14" s="178" customFormat="1" ht="16.5" customHeight="1">
      <c r="A4" s="191"/>
      <c r="B4" s="277"/>
      <c r="C4" s="192"/>
      <c r="D4" s="192"/>
      <c r="E4" s="192"/>
      <c r="F4" s="193" t="s">
        <v>259</v>
      </c>
    </row>
    <row r="5" spans="1:14" s="199" customFormat="1" ht="20.25" customHeight="1" thickBot="1">
      <c r="A5" s="194" t="s">
        <v>260</v>
      </c>
      <c r="B5" s="278"/>
      <c r="C5" s="195"/>
      <c r="D5" s="196"/>
      <c r="E5" s="196"/>
      <c r="F5" s="197"/>
    </row>
    <row r="6" spans="1:14" s="178" customFormat="1" ht="20.25" customHeight="1">
      <c r="B6" s="279"/>
      <c r="C6" s="280" t="s">
        <v>337</v>
      </c>
      <c r="F6" s="198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199" customFormat="1" ht="65.25" customHeight="1">
      <c r="A7" s="200"/>
      <c r="B7" s="281"/>
      <c r="C7" s="201"/>
      <c r="D7" s="201"/>
      <c r="E7" s="202"/>
      <c r="F7" s="282"/>
    </row>
    <row r="8" spans="1:14" s="199" customFormat="1" ht="30.75" customHeight="1">
      <c r="A8" s="204"/>
      <c r="B8" s="283"/>
      <c r="C8" s="205" t="s">
        <v>338</v>
      </c>
      <c r="F8" s="282"/>
      <c r="N8" s="42" t="s">
        <v>262</v>
      </c>
    </row>
    <row r="9" spans="1:14" s="199" customFormat="1" ht="30.75" customHeight="1" thickBot="1">
      <c r="A9" s="204"/>
      <c r="B9" s="283"/>
      <c r="C9" s="201"/>
      <c r="D9" s="201"/>
      <c r="E9" s="206"/>
      <c r="F9" s="284"/>
      <c r="N9" s="207">
        <f>(COUNTIF(E:E,"&lt;&gt;"&amp;"")+COUNTIF(C76,"&lt;&gt;"&amp;"")+COUNTIF(C79,"&lt;&gt;"&amp;""))</f>
        <v>27</v>
      </c>
    </row>
    <row r="10" spans="1:14" ht="3.95" customHeight="1">
      <c r="A10" s="208"/>
      <c r="B10" s="285"/>
      <c r="C10" s="209"/>
      <c r="D10" s="208"/>
      <c r="E10" s="210"/>
    </row>
    <row r="11" spans="1:14" s="218" customFormat="1" ht="30" customHeight="1">
      <c r="A11" s="213" t="s">
        <v>263</v>
      </c>
      <c r="B11" s="213"/>
      <c r="C11" s="214" t="s">
        <v>264</v>
      </c>
      <c r="D11" s="215"/>
      <c r="E11" s="216"/>
      <c r="F11" s="287"/>
      <c r="K11" s="42" t="s">
        <v>265</v>
      </c>
      <c r="L11" s="42" t="s">
        <v>266</v>
      </c>
      <c r="M11" s="42" t="s">
        <v>267</v>
      </c>
      <c r="N11" s="42" t="s">
        <v>20</v>
      </c>
    </row>
    <row r="12" spans="1:14" s="218" customFormat="1" ht="3.95" customHeight="1">
      <c r="A12" s="219"/>
      <c r="B12" s="288"/>
      <c r="C12" s="219"/>
      <c r="D12" s="219"/>
      <c r="E12" s="220"/>
      <c r="F12" s="287"/>
    </row>
    <row r="13" spans="1:14" s="218" customFormat="1" ht="30" customHeight="1">
      <c r="A13" s="221" t="s">
        <v>268</v>
      </c>
      <c r="B13" s="222" t="s">
        <v>269</v>
      </c>
      <c r="C13" s="217" t="s">
        <v>270</v>
      </c>
      <c r="E13" s="223" t="s">
        <v>271</v>
      </c>
      <c r="F13" s="224" t="str">
        <f>IF(AND(LEN(E13)=1,OR(UPPER(E13)="N",UPPER(E13)="S")),"",IF(ISBLANK(E13),"","  Errore ! Inserire S o N"))</f>
        <v/>
      </c>
      <c r="K13" s="225" t="str">
        <f>LEFT(A13,3)</f>
        <v>GEN</v>
      </c>
      <c r="L13" s="225" t="str">
        <f>RIGHT(A13,3)</f>
        <v>172</v>
      </c>
      <c r="M13" s="225" t="str">
        <f>B13</f>
        <v>FLAG</v>
      </c>
      <c r="N13" s="226" t="str">
        <f>IF(AND(LEN(E13)=1,OR(UPPER(E13)="N",UPPER(E13)="S")),UPPER(E13),"")</f>
        <v>S</v>
      </c>
    </row>
    <row r="14" spans="1:14" s="218" customFormat="1" ht="3.95" customHeight="1">
      <c r="A14" s="221"/>
      <c r="B14" s="222"/>
      <c r="C14" s="219"/>
      <c r="D14" s="219"/>
      <c r="E14" s="220"/>
      <c r="F14" s="248"/>
    </row>
    <row r="15" spans="1:14" s="218" customFormat="1" ht="30" customHeight="1">
      <c r="A15" s="221" t="s">
        <v>272</v>
      </c>
      <c r="B15" s="222" t="s">
        <v>269</v>
      </c>
      <c r="C15" s="217" t="s">
        <v>273</v>
      </c>
      <c r="E15" s="223" t="s">
        <v>271</v>
      </c>
      <c r="F15" s="224" t="str">
        <f>IF(AND(LEN(E15)=1,OR(UPPER(E15)="N",UPPER(E15)="S")),"",IF(ISBLANK(E15),"","  Errore ! Inserire S o N"))</f>
        <v/>
      </c>
      <c r="K15" s="225" t="str">
        <f>LEFT(A15,3)</f>
        <v>GEN</v>
      </c>
      <c r="L15" s="225" t="str">
        <f>RIGHT(A15,3)</f>
        <v>207</v>
      </c>
      <c r="M15" s="225" t="str">
        <f>B15</f>
        <v>FLAG</v>
      </c>
      <c r="N15" s="226" t="str">
        <f>IF(AND(LEN(E15)=1,OR(UPPER(E15)="N",UPPER(E15)="S")),UPPER(E15),"")</f>
        <v>S</v>
      </c>
    </row>
    <row r="16" spans="1:14" s="218" customFormat="1" ht="3.95" customHeight="1">
      <c r="A16" s="221"/>
      <c r="B16" s="222"/>
      <c r="C16" s="219"/>
      <c r="D16" s="219"/>
      <c r="E16" s="220"/>
      <c r="F16" s="244"/>
    </row>
    <row r="17" spans="1:14" s="218" customFormat="1" ht="30" customHeight="1">
      <c r="A17" s="228" t="s">
        <v>274</v>
      </c>
      <c r="B17" s="229" t="s">
        <v>275</v>
      </c>
      <c r="C17" s="230" t="s">
        <v>276</v>
      </c>
      <c r="E17" s="231">
        <v>43483</v>
      </c>
      <c r="F17" s="232" t="str">
        <f ca="1">IF(ISBLANK(E17),"",IF(AND(E17&gt;=DATE([1]t1!$L$1-2,1,1),E17&lt;=TODAY()),"","Digitare una data non anteriore al 1 Gennaio "&amp;[1]t1!$L$1-1&amp;" (gg/mm/aaaa)"))</f>
        <v/>
      </c>
      <c r="K17" s="225" t="str">
        <f>LEFT(A17,3)</f>
        <v>GEN</v>
      </c>
      <c r="L17" s="225" t="str">
        <f>RIGHT(A17,3)</f>
        <v>353</v>
      </c>
      <c r="M17" s="225" t="str">
        <f>B17</f>
        <v>DATE</v>
      </c>
      <c r="N17" s="233" t="str">
        <f ca="1">IF(AND(E17&gt;=DATE(2017,1,1),E17&lt;=TODAY()),"'"&amp;DAY(E17)&amp;"/"&amp;MONTH(E17)&amp;"/"&amp;YEAR(E17),"")</f>
        <v>'18/1/2019</v>
      </c>
    </row>
    <row r="18" spans="1:14" s="218" customFormat="1" ht="3.95" customHeight="1">
      <c r="A18" s="228"/>
      <c r="B18" s="229"/>
      <c r="C18" s="234"/>
      <c r="D18" s="219"/>
      <c r="E18" s="220"/>
      <c r="F18" s="235"/>
    </row>
    <row r="19" spans="1:14" s="218" customFormat="1" ht="30" customHeight="1">
      <c r="A19" s="228" t="s">
        <v>277</v>
      </c>
      <c r="B19" s="229" t="s">
        <v>275</v>
      </c>
      <c r="C19" s="230" t="s">
        <v>278</v>
      </c>
      <c r="E19" s="231">
        <v>43431</v>
      </c>
      <c r="F19" s="232" t="str">
        <f ca="1">IF(ISBLANK(E19),"",IF(AND(E19&gt;=DATE([1]t1!$L$1-2,1,1),E19&lt;=TODAY()),"","Digitare una data non anteriore al 1 Gennaio "&amp;[1]t1!$L$1-1&amp;" (gg/mm/aaaa)"))</f>
        <v/>
      </c>
      <c r="K19" s="225" t="str">
        <f>LEFT(A19,3)</f>
        <v>GEN</v>
      </c>
      <c r="L19" s="225" t="str">
        <f>RIGHT(A19,3)</f>
        <v>354</v>
      </c>
      <c r="M19" s="225" t="str">
        <f>B19</f>
        <v>DATE</v>
      </c>
      <c r="N19" s="233" t="str">
        <f ca="1">IF(AND(E19&gt;=DATE(2017,1,1),E19&lt;=TODAY()),"'"&amp;DAY(E19)&amp;"/"&amp;MONTH(E19)&amp;"/"&amp;YEAR(E19),"")</f>
        <v>'27/11/2018</v>
      </c>
    </row>
    <row r="20" spans="1:14" s="218" customFormat="1" ht="3.95" customHeight="1">
      <c r="A20" s="236"/>
      <c r="B20" s="237"/>
      <c r="C20" s="230"/>
      <c r="D20" s="219"/>
      <c r="E20" s="220"/>
      <c r="F20" s="235"/>
    </row>
    <row r="21" spans="1:14" s="218" customFormat="1" ht="30" customHeight="1">
      <c r="A21" s="228" t="s">
        <v>279</v>
      </c>
      <c r="B21" s="229" t="s">
        <v>275</v>
      </c>
      <c r="C21" s="230" t="s">
        <v>280</v>
      </c>
      <c r="D21" s="238"/>
      <c r="E21" s="231"/>
      <c r="F21" s="232" t="str">
        <f ca="1">IF(ISBLANK(E21),"",IF(AND(E21&gt;=DATE([1]t1!$L$1-2,1,1),E21&lt;=TODAY()),"","Digitare una data non anteriore al 1 Gennaio "&amp;[1]t1!$L$1-1&amp;" (gg/mm/aaaa)"))</f>
        <v/>
      </c>
      <c r="K21" s="225" t="str">
        <f>LEFT(A21,3)</f>
        <v>GEN</v>
      </c>
      <c r="L21" s="225" t="str">
        <f>RIGHT(A21,3)</f>
        <v>355</v>
      </c>
      <c r="M21" s="225" t="str">
        <f>B21</f>
        <v>DATE</v>
      </c>
      <c r="N21" s="233" t="str">
        <f ca="1">IF(AND(E21&gt;=DATE(2017,1,1),E21&lt;=TODAY()),"'"&amp;DAY(E21)&amp;"/"&amp;MONTH(E21)&amp;"/"&amp;YEAR(E21),"")</f>
        <v/>
      </c>
    </row>
    <row r="22" spans="1:14" s="218" customFormat="1" ht="3.95" customHeight="1">
      <c r="A22" s="239"/>
      <c r="B22" s="240"/>
      <c r="C22" s="241"/>
      <c r="D22" s="242"/>
      <c r="E22" s="243"/>
      <c r="F22" s="244"/>
    </row>
    <row r="23" spans="1:14" s="218" customFormat="1" ht="30" customHeight="1">
      <c r="A23" s="221" t="s">
        <v>281</v>
      </c>
      <c r="B23" s="222" t="s">
        <v>282</v>
      </c>
      <c r="C23" s="230" t="s">
        <v>283</v>
      </c>
      <c r="E23" s="245">
        <v>0</v>
      </c>
      <c r="F23" s="224" t="str">
        <f>IF(ISBLANK(E23),"",IF(ISNUMBER(E23),IF(E23-INT(E23)=0,"","  Errore ! Inserire un numero intero senza decimali"),"  Errore ! Inserire un numero intero senza decimali"))</f>
        <v/>
      </c>
      <c r="K23" s="225" t="str">
        <f>LEFT(A23,3)</f>
        <v>GEN</v>
      </c>
      <c r="L23" s="225" t="str">
        <f>RIGHT(A23,3)</f>
        <v>195</v>
      </c>
      <c r="M23" s="225" t="str">
        <f>B23</f>
        <v>INT</v>
      </c>
      <c r="N23" s="226">
        <f>IF(ISNUMBER(E23),ROUND(E23,0),"")</f>
        <v>0</v>
      </c>
    </row>
    <row r="24" spans="1:14" s="218" customFormat="1" ht="3.95" customHeight="1">
      <c r="A24" s="246"/>
      <c r="B24" s="247"/>
      <c r="C24" s="219"/>
      <c r="D24" s="219"/>
      <c r="E24" s="220"/>
      <c r="F24" s="248"/>
    </row>
    <row r="25" spans="1:14" s="218" customFormat="1" ht="30" customHeight="1">
      <c r="A25" s="213" t="s">
        <v>284</v>
      </c>
      <c r="B25" s="213"/>
      <c r="C25" s="214" t="s">
        <v>285</v>
      </c>
      <c r="D25" s="215"/>
      <c r="E25" s="216"/>
      <c r="F25" s="248"/>
    </row>
    <row r="26" spans="1:14" s="218" customFormat="1" ht="3.95" customHeight="1">
      <c r="A26" s="219"/>
      <c r="B26" s="288"/>
      <c r="C26" s="219"/>
      <c r="D26" s="219"/>
      <c r="E26" s="220"/>
      <c r="F26" s="244"/>
    </row>
    <row r="27" spans="1:14" s="218" customFormat="1" ht="30" customHeight="1">
      <c r="A27" s="221" t="s">
        <v>286</v>
      </c>
      <c r="B27" s="222" t="s">
        <v>282</v>
      </c>
      <c r="C27" s="249" t="s">
        <v>287</v>
      </c>
      <c r="E27" s="250">
        <f>SUM('t15(2)'!C17,'t15(2)'!C33,'t15(2)'!C58)</f>
        <v>95533</v>
      </c>
      <c r="F27" s="224" t="str">
        <f>IF(ISBLANK(E27),"",IF(ISNUMBER(E27),IF(E27-INT(E27)=0,"","  Errore ! Inserire un numero intero senza decimali"),"  Errore ! Inserire un numero intero senza decimali"))</f>
        <v/>
      </c>
      <c r="K27" s="225" t="str">
        <f>LEFT(A27,3)</f>
        <v>LEG</v>
      </c>
      <c r="L27" s="225" t="str">
        <f>RIGHT(A27,3)</f>
        <v>157</v>
      </c>
      <c r="M27" s="225" t="str">
        <f>B27</f>
        <v>INT</v>
      </c>
      <c r="N27" s="226">
        <f>IF(ISNUMBER(E27),ROUND(E27,0),"")</f>
        <v>95533</v>
      </c>
    </row>
    <row r="28" spans="1:14" s="218" customFormat="1" ht="3.95" customHeight="1">
      <c r="A28" s="221"/>
      <c r="B28" s="222"/>
      <c r="C28" s="251"/>
      <c r="D28" s="219"/>
      <c r="E28" s="220"/>
      <c r="F28" s="244"/>
    </row>
    <row r="29" spans="1:14" s="252" customFormat="1" ht="30" customHeight="1">
      <c r="A29" s="228" t="s">
        <v>288</v>
      </c>
      <c r="B29" s="229" t="s">
        <v>282</v>
      </c>
      <c r="C29" s="230" t="s">
        <v>289</v>
      </c>
      <c r="E29" s="250">
        <f>[1]IN_SICI_LEG356!$B$2</f>
        <v>0</v>
      </c>
      <c r="F29" s="289" t="str">
        <f>IF(ISBLANK(E29),"",IF(ISNUMBER(E29),IF(E29-INT(E29)=0,"","  Errore ! Inserire un numero intero senza decimali"),"  Errore ! Inserire un numero intero senza decimali"))</f>
        <v/>
      </c>
      <c r="K29" s="290" t="str">
        <f>LEFT(A29,3)</f>
        <v>LEG</v>
      </c>
      <c r="L29" s="290" t="str">
        <f>RIGHT(A29,3)</f>
        <v>356</v>
      </c>
      <c r="M29" s="290" t="str">
        <f>B29</f>
        <v>INT</v>
      </c>
      <c r="N29" s="290">
        <f>IF(ISNUMBER(E29),ROUND(E29,0),"")</f>
        <v>0</v>
      </c>
    </row>
    <row r="30" spans="1:14" s="252" customFormat="1" ht="3.95" customHeight="1">
      <c r="A30" s="228"/>
      <c r="B30" s="229"/>
      <c r="C30" s="230"/>
      <c r="D30" s="253"/>
      <c r="E30" s="254"/>
      <c r="F30" s="291"/>
      <c r="H30" s="292"/>
      <c r="I30" s="293"/>
    </row>
    <row r="31" spans="1:14" s="252" customFormat="1" ht="30" customHeight="1">
      <c r="A31" s="228" t="s">
        <v>290</v>
      </c>
      <c r="B31" s="229" t="s">
        <v>282</v>
      </c>
      <c r="C31" s="230" t="s">
        <v>291</v>
      </c>
      <c r="E31" s="255">
        <v>1308000</v>
      </c>
      <c r="F31" s="289" t="str">
        <f>IF(ISBLANK(E31),"",IF(ISNUMBER(E31),IF(E31-INT(E31)=0,"","  Errore ! Inserire un numero intero senza decimali"),"  Errore ! Inserire un numero intero senza decimali"))</f>
        <v/>
      </c>
      <c r="K31" s="290" t="str">
        <f>LEFT(A31,3)</f>
        <v>LEG</v>
      </c>
      <c r="L31" s="290" t="str">
        <f>RIGHT(A31,3)</f>
        <v>357</v>
      </c>
      <c r="M31" s="290" t="str">
        <f>B31</f>
        <v>INT</v>
      </c>
      <c r="N31" s="290">
        <f>IF(ISNUMBER(E31),ROUND(E31,0),"")</f>
        <v>1308000</v>
      </c>
    </row>
    <row r="32" spans="1:14" s="218" customFormat="1" ht="3.95" customHeight="1">
      <c r="A32" s="221"/>
      <c r="B32" s="221"/>
      <c r="C32" s="251"/>
      <c r="D32" s="219"/>
      <c r="E32" s="220"/>
      <c r="F32" s="244"/>
    </row>
    <row r="33" spans="1:14" s="218" customFormat="1" ht="30" customHeight="1">
      <c r="A33" s="221" t="s">
        <v>292</v>
      </c>
      <c r="B33" s="222" t="s">
        <v>282</v>
      </c>
      <c r="C33" s="249" t="s">
        <v>293</v>
      </c>
      <c r="E33" s="245">
        <v>0</v>
      </c>
      <c r="F33" s="224" t="str">
        <f>IF(ISBLANK(E33),"",IF(ISNUMBER(E33),IF(E33-INT(E33)=0,"","  Errore ! Inserire un numero intero senza decimali"),"  Errore ! Inserire un numero intero senza decimali"))</f>
        <v/>
      </c>
      <c r="K33" s="225" t="str">
        <f>LEFT(A33,3)</f>
        <v>LEG</v>
      </c>
      <c r="L33" s="225" t="str">
        <f>RIGHT(A33,3)</f>
        <v>263</v>
      </c>
      <c r="M33" s="225" t="str">
        <f>B33</f>
        <v>INT</v>
      </c>
      <c r="N33" s="226">
        <f>IF(ISNUMBER(E33),ROUND(E33,0),"")</f>
        <v>0</v>
      </c>
    </row>
    <row r="34" spans="1:14" s="218" customFormat="1" ht="3.95" customHeight="1">
      <c r="A34" s="221"/>
      <c r="B34" s="222"/>
      <c r="C34" s="251"/>
      <c r="D34" s="219"/>
      <c r="E34" s="220"/>
      <c r="F34" s="244"/>
    </row>
    <row r="35" spans="1:14" s="218" customFormat="1" ht="30" customHeight="1">
      <c r="A35" s="221" t="s">
        <v>294</v>
      </c>
      <c r="B35" s="222" t="s">
        <v>282</v>
      </c>
      <c r="C35" s="249" t="s">
        <v>295</v>
      </c>
      <c r="E35" s="245">
        <v>0</v>
      </c>
      <c r="F35" s="224" t="str">
        <f>IF(ISBLANK(E35),"",IF(ISNUMBER(E35),IF(E35-INT(E35)=0,"","  Errore ! Inserire un numero intero senza decimali"),"  Errore ! Inserire un numero intero senza decimali"))</f>
        <v/>
      </c>
      <c r="K35" s="225" t="str">
        <f>LEFT(A35,3)</f>
        <v>LEG</v>
      </c>
      <c r="L35" s="225" t="str">
        <f>RIGHT(A35,3)</f>
        <v>290</v>
      </c>
      <c r="M35" s="225" t="str">
        <f>B35</f>
        <v>INT</v>
      </c>
      <c r="N35" s="226">
        <f>IF(ISNUMBER(E35),ROUND(E35,0),"")</f>
        <v>0</v>
      </c>
    </row>
    <row r="36" spans="1:14" s="218" customFormat="1" ht="3.95" customHeight="1">
      <c r="A36" s="246"/>
      <c r="B36" s="247"/>
      <c r="C36" s="219"/>
      <c r="D36" s="219"/>
      <c r="E36" s="220"/>
      <c r="F36" s="244"/>
    </row>
    <row r="37" spans="1:14" s="218" customFormat="1" ht="30" customHeight="1">
      <c r="A37" s="213" t="s">
        <v>296</v>
      </c>
      <c r="B37" s="213"/>
      <c r="C37" s="214" t="s">
        <v>297</v>
      </c>
      <c r="D37" s="215"/>
      <c r="E37" s="216"/>
      <c r="F37" s="244"/>
    </row>
    <row r="38" spans="1:14" s="218" customFormat="1" ht="3.95" customHeight="1">
      <c r="A38" s="221"/>
      <c r="B38" s="222"/>
      <c r="C38" s="219"/>
      <c r="D38" s="219"/>
      <c r="E38" s="220"/>
      <c r="F38" s="244"/>
    </row>
    <row r="39" spans="1:14" s="218" customFormat="1" ht="30" customHeight="1">
      <c r="A39" s="236" t="s">
        <v>298</v>
      </c>
      <c r="B39" s="222" t="s">
        <v>282</v>
      </c>
      <c r="C39" s="217" t="s">
        <v>299</v>
      </c>
      <c r="E39" s="250">
        <f>SUM('[1]1G'!Z31,'[1]1G'!Z32,'[1]1G'!Z35,'[1]1G'!Z36,'[1]1G'!Z52,'[1]1G'!Z53,'[1]1G'!Z56,'[1]1G'!Z57)</f>
        <v>12</v>
      </c>
      <c r="F39" s="224" t="str">
        <f>IF(ISBLANK(E39),"",IF(ISNUMBER(E39),IF(E39-INT(E39)=0,"","  Errore ! Inserire un numero intero senza decimali"),"  Errore ! Inserire un numero intero senza decimali"))</f>
        <v/>
      </c>
      <c r="K39" s="225" t="str">
        <f>LEFT(A39,3)</f>
        <v>ORG</v>
      </c>
      <c r="L39" s="225" t="str">
        <f>RIGHT(A39,3)</f>
        <v>138</v>
      </c>
      <c r="M39" s="225" t="str">
        <f>B39</f>
        <v>INT</v>
      </c>
      <c r="N39" s="226">
        <f>IF(ISNUMBER(E39),ROUND(E39,0),"")</f>
        <v>12</v>
      </c>
    </row>
    <row r="40" spans="1:14" s="218" customFormat="1" ht="3.95" customHeight="1">
      <c r="A40" s="256"/>
      <c r="B40" s="294"/>
      <c r="C40" s="219"/>
      <c r="D40" s="219"/>
      <c r="E40" s="220"/>
      <c r="F40" s="244"/>
    </row>
    <row r="41" spans="1:14" s="218" customFormat="1" ht="30" customHeight="1">
      <c r="A41" s="236" t="s">
        <v>300</v>
      </c>
      <c r="B41" s="222" t="s">
        <v>282</v>
      </c>
      <c r="C41" s="217" t="s">
        <v>301</v>
      </c>
      <c r="E41" s="245">
        <v>2343</v>
      </c>
      <c r="F41" s="224" t="str">
        <f>IF(ISBLANK(E41),"",IF(ISNUMBER(E41),IF(E41-INT(E41)=0,"","  Errore ! Inserire un numero intero senza decimali"),"  Errore ! Inserire un numero intero senza decimali"))</f>
        <v/>
      </c>
      <c r="K41" s="225" t="str">
        <f>LEFT(A41,3)</f>
        <v>ORG</v>
      </c>
      <c r="L41" s="225" t="str">
        <f>RIGHT(A41,3)</f>
        <v>166</v>
      </c>
      <c r="M41" s="225" t="str">
        <f>B41</f>
        <v>INT</v>
      </c>
      <c r="N41" s="226">
        <f>IF(ISNUMBER(E41),ROUND(E41,0),"")</f>
        <v>2343</v>
      </c>
    </row>
    <row r="42" spans="1:14" s="218" customFormat="1" ht="3.95" customHeight="1">
      <c r="A42" s="236"/>
      <c r="B42" s="237"/>
      <c r="C42" s="257"/>
      <c r="D42" s="219"/>
      <c r="E42" s="220"/>
      <c r="F42" s="244"/>
    </row>
    <row r="43" spans="1:14" s="218" customFormat="1" ht="30" customHeight="1">
      <c r="A43" s="236" t="s">
        <v>302</v>
      </c>
      <c r="B43" s="222" t="s">
        <v>282</v>
      </c>
      <c r="C43" s="217" t="s">
        <v>303</v>
      </c>
      <c r="E43" s="250">
        <f>SUM('[1]1G'!Z39,'[1]1G'!Z40,'[1]1G'!Z43,'[1]1G'!Z44,'[1]1G'!Z60,'[1]1G'!Z61,'[1]1G'!Z64,'[1]1G'!Z65)</f>
        <v>20</v>
      </c>
      <c r="F43" s="224" t="str">
        <f>IF(ISBLANK(E43),"",IF(ISNUMBER(E43),IF(E43-INT(E43)=0,"","  Errore ! Inserire un numero intero senza decimali"),"  Errore ! Inserire un numero intero senza decimali"))</f>
        <v/>
      </c>
      <c r="K43" s="225" t="str">
        <f>LEFT(A43,3)</f>
        <v>ORG</v>
      </c>
      <c r="L43" s="225" t="str">
        <f>RIGHT(A43,3)</f>
        <v>132</v>
      </c>
      <c r="M43" s="225" t="str">
        <f>B43</f>
        <v>INT</v>
      </c>
      <c r="N43" s="226">
        <f>IF(ISNUMBER(E43),ROUND(E43,0),"")</f>
        <v>20</v>
      </c>
    </row>
    <row r="44" spans="1:14" s="218" customFormat="1" ht="3.95" customHeight="1">
      <c r="A44" s="256"/>
      <c r="B44" s="294"/>
      <c r="C44" s="219"/>
      <c r="D44" s="219"/>
      <c r="E44" s="220"/>
      <c r="F44" s="244"/>
    </row>
    <row r="45" spans="1:14" s="218" customFormat="1" ht="30" customHeight="1">
      <c r="A45" s="236" t="s">
        <v>304</v>
      </c>
      <c r="B45" s="222" t="s">
        <v>282</v>
      </c>
      <c r="C45" s="217" t="s">
        <v>305</v>
      </c>
      <c r="E45" s="245">
        <v>2421</v>
      </c>
      <c r="F45" s="224" t="str">
        <f>IF(ISBLANK(E45),"",IF(ISNUMBER(E45),IF(E45-INT(E45)=0,"","  Errore ! Inserire un numero intero senza decimali"),"  Errore ! Inserire un numero intero senza decimali"))</f>
        <v/>
      </c>
      <c r="K45" s="225" t="str">
        <f>LEFT(A45,3)</f>
        <v>ORG</v>
      </c>
      <c r="L45" s="225" t="str">
        <f>RIGHT(A45,3)</f>
        <v>143</v>
      </c>
      <c r="M45" s="225" t="str">
        <f>B45</f>
        <v>INT</v>
      </c>
      <c r="N45" s="226">
        <f>IF(ISNUMBER(E45),ROUND(E45,0),"")</f>
        <v>2421</v>
      </c>
    </row>
    <row r="46" spans="1:14" s="218" customFormat="1" ht="3.95" customHeight="1">
      <c r="A46" s="236"/>
      <c r="B46" s="237"/>
      <c r="C46" s="251"/>
      <c r="D46" s="219"/>
      <c r="E46" s="220"/>
      <c r="F46" s="244"/>
    </row>
    <row r="47" spans="1:14" s="218" customFormat="1" ht="30" customHeight="1">
      <c r="A47" s="236" t="s">
        <v>306</v>
      </c>
      <c r="B47" s="222" t="s">
        <v>282</v>
      </c>
      <c r="C47" s="217" t="s">
        <v>307</v>
      </c>
      <c r="E47" s="250">
        <f>SUM('[1]1G'!Z47,'[1]1G'!Z48,'[1]1G'!Z68,'[1]1G'!Z69)</f>
        <v>80</v>
      </c>
      <c r="F47" s="224" t="str">
        <f>IF(ISBLANK(E47),"",IF(ISNUMBER(E47),IF(E47-INT(E47)=0,"","  Errore ! Inserire un numero intero senza decimali"),"  Errore ! Inserire un numero intero senza decimali"))</f>
        <v/>
      </c>
      <c r="K47" s="225" t="str">
        <f>LEFT(A47,3)</f>
        <v>ORG</v>
      </c>
      <c r="L47" s="225" t="str">
        <f>RIGHT(A47,3)</f>
        <v>202</v>
      </c>
      <c r="M47" s="225" t="str">
        <f>B47</f>
        <v>INT</v>
      </c>
      <c r="N47" s="226">
        <f>IF(ISNUMBER(E47),ROUND(E47,0),"")</f>
        <v>80</v>
      </c>
    </row>
    <row r="48" spans="1:14" s="218" customFormat="1" ht="3.95" customHeight="1">
      <c r="A48" s="236"/>
      <c r="B48" s="237"/>
      <c r="C48" s="219"/>
      <c r="D48" s="219"/>
      <c r="E48" s="220"/>
      <c r="F48" s="244"/>
    </row>
    <row r="49" spans="1:14" s="218" customFormat="1" ht="30" customHeight="1">
      <c r="A49" s="236" t="s">
        <v>308</v>
      </c>
      <c r="B49" s="222" t="s">
        <v>282</v>
      </c>
      <c r="C49" s="217" t="s">
        <v>309</v>
      </c>
      <c r="E49" s="245">
        <v>2805</v>
      </c>
      <c r="F49" s="224" t="str">
        <f>IF(ISBLANK(E49),"",IF(ISNUMBER(E49),IF(E49-INT(E49)=0,"","  Errore ! Inserire un numero intero senza decimali"),"  Errore ! Inserire un numero intero senza decimali"))</f>
        <v/>
      </c>
      <c r="K49" s="225" t="str">
        <f>LEFT(A49,3)</f>
        <v>ORG</v>
      </c>
      <c r="L49" s="225" t="str">
        <f>RIGHT(A49,3)</f>
        <v>130</v>
      </c>
      <c r="M49" s="225" t="str">
        <f>B49</f>
        <v>INT</v>
      </c>
      <c r="N49" s="226">
        <f>IF(ISNUMBER(E49),ROUND(E49,0),"")</f>
        <v>2805</v>
      </c>
    </row>
    <row r="50" spans="1:14" s="218" customFormat="1" ht="3.95" customHeight="1">
      <c r="A50" s="236"/>
      <c r="B50" s="237"/>
      <c r="C50" s="251"/>
      <c r="D50" s="219"/>
      <c r="E50" s="220"/>
      <c r="F50" s="244"/>
    </row>
    <row r="51" spans="1:14" s="218" customFormat="1" ht="30" customHeight="1">
      <c r="A51" s="236" t="s">
        <v>339</v>
      </c>
      <c r="B51" s="222" t="s">
        <v>282</v>
      </c>
      <c r="C51" s="217" t="s">
        <v>340</v>
      </c>
      <c r="E51" s="245">
        <v>4</v>
      </c>
      <c r="F51" s="224" t="str">
        <f>IF(ISBLANK(E51),"",IF(ISNUMBER(E51),IF(E51-INT(E51)=0,"","  Errore ! Inserire un numero intero senza decimali"),"  Errore ! Inserire un numero intero senza decimali"))</f>
        <v/>
      </c>
      <c r="K51" s="225" t="str">
        <f>LEFT(A51,3)</f>
        <v>ORG</v>
      </c>
      <c r="L51" s="225" t="str">
        <f>RIGHT(A51,3)</f>
        <v>301</v>
      </c>
      <c r="M51" s="225" t="str">
        <f>B51</f>
        <v>INT</v>
      </c>
      <c r="N51" s="226">
        <f>IF(ISNUMBER(E51),ROUND(E51,0),"")</f>
        <v>4</v>
      </c>
    </row>
    <row r="52" spans="1:14" s="218" customFormat="1" ht="3.95" customHeight="1">
      <c r="A52" s="236"/>
      <c r="B52" s="237"/>
      <c r="C52" s="257"/>
      <c r="D52" s="219"/>
      <c r="E52" s="220"/>
      <c r="F52" s="244"/>
    </row>
    <row r="53" spans="1:14" s="218" customFormat="1" ht="30" customHeight="1">
      <c r="A53" s="236" t="s">
        <v>341</v>
      </c>
      <c r="B53" s="222" t="s">
        <v>282</v>
      </c>
      <c r="C53" s="217" t="s">
        <v>342</v>
      </c>
      <c r="E53" s="245">
        <v>4550</v>
      </c>
      <c r="F53" s="224" t="str">
        <f>IF(ISBLANK(E53),"",IF(ISNUMBER(E53),IF(E53-INT(E53)=0,"","  Errore ! Inserire un numero intero senza decimali"),"  Errore ! Inserire un numero intero senza decimali"))</f>
        <v/>
      </c>
      <c r="K53" s="225" t="str">
        <f>LEFT(A53,3)</f>
        <v>ORG</v>
      </c>
      <c r="L53" s="225" t="str">
        <f>RIGHT(A53,3)</f>
        <v>302</v>
      </c>
      <c r="M53" s="225" t="str">
        <f>B53</f>
        <v>INT</v>
      </c>
      <c r="N53" s="226">
        <f>IF(ISNUMBER(E53),ROUND(E53,0),"")</f>
        <v>4550</v>
      </c>
    </row>
    <row r="54" spans="1:14" s="218" customFormat="1" ht="3.95" customHeight="1">
      <c r="A54" s="295"/>
      <c r="B54" s="296"/>
      <c r="C54" s="257"/>
      <c r="D54" s="219"/>
      <c r="E54" s="220"/>
      <c r="F54" s="244"/>
    </row>
    <row r="55" spans="1:14" s="218" customFormat="1" ht="30" customHeight="1">
      <c r="A55" s="236" t="s">
        <v>310</v>
      </c>
      <c r="B55" s="222" t="s">
        <v>282</v>
      </c>
      <c r="C55" s="217" t="s">
        <v>311</v>
      </c>
      <c r="E55" s="245">
        <v>1</v>
      </c>
      <c r="F55" s="224" t="str">
        <f>IF(ISBLANK(E55),"",IF(ISNUMBER(E55),IF(E55-INT(E55)=0,"","  Errore ! Inserire un numero intero senza decimali"),"  Errore ! Inserire un numero intero senza decimali"))</f>
        <v/>
      </c>
      <c r="K55" s="225" t="str">
        <f>LEFT(A55,3)</f>
        <v>ORG</v>
      </c>
      <c r="L55" s="225" t="str">
        <f>RIGHT(A55,3)</f>
        <v>271</v>
      </c>
      <c r="M55" s="225" t="str">
        <f>B55</f>
        <v>INT</v>
      </c>
      <c r="N55" s="226">
        <f>IF(ISNUMBER(E55),ROUND(E55,0),"")</f>
        <v>1</v>
      </c>
    </row>
    <row r="56" spans="1:14" s="218" customFormat="1" ht="3.95" customHeight="1">
      <c r="A56" s="236"/>
      <c r="B56" s="237"/>
      <c r="C56" s="257"/>
      <c r="D56" s="219"/>
      <c r="E56" s="220"/>
      <c r="F56" s="244"/>
    </row>
    <row r="57" spans="1:14" s="218" customFormat="1" ht="30" customHeight="1">
      <c r="A57" s="236" t="s">
        <v>312</v>
      </c>
      <c r="B57" s="222" t="s">
        <v>282</v>
      </c>
      <c r="C57" s="217" t="s">
        <v>313</v>
      </c>
      <c r="E57" s="245">
        <v>535</v>
      </c>
      <c r="F57" s="224" t="str">
        <f>IF(ISBLANK(E57),"",IF(ISNUMBER(E57),IF(E57-INT(E57)=0,"","  Errore ! Inserire un numero intero senza decimali"),"  Errore ! Inserire un numero intero senza decimali"))</f>
        <v/>
      </c>
      <c r="K57" s="225" t="str">
        <f>LEFT(A57,3)</f>
        <v>ORG</v>
      </c>
      <c r="L57" s="225" t="str">
        <f>RIGHT(A57,3)</f>
        <v>272</v>
      </c>
      <c r="M57" s="225" t="str">
        <f>B57</f>
        <v>INT</v>
      </c>
      <c r="N57" s="226">
        <f>IF(ISNUMBER(E57),ROUND(E57,0),"")</f>
        <v>535</v>
      </c>
    </row>
    <row r="58" spans="1:14" s="218" customFormat="1" ht="3.95" customHeight="1">
      <c r="A58" s="221"/>
      <c r="B58" s="222"/>
      <c r="C58" s="251"/>
      <c r="D58" s="219"/>
      <c r="E58" s="220"/>
      <c r="F58" s="244"/>
    </row>
    <row r="59" spans="1:14" s="218" customFormat="1" ht="30" customHeight="1">
      <c r="A59" s="213" t="s">
        <v>314</v>
      </c>
      <c r="B59" s="213"/>
      <c r="C59" s="214" t="s">
        <v>315</v>
      </c>
      <c r="D59" s="215"/>
      <c r="E59" s="216"/>
      <c r="F59" s="244"/>
    </row>
    <row r="60" spans="1:14" s="218" customFormat="1" ht="3.95" customHeight="1">
      <c r="A60" s="219"/>
      <c r="B60" s="288"/>
      <c r="C60" s="219"/>
      <c r="D60" s="219"/>
      <c r="E60" s="220"/>
      <c r="F60" s="244"/>
    </row>
    <row r="61" spans="1:14" s="258" customFormat="1" ht="30" customHeight="1">
      <c r="A61" s="221" t="s">
        <v>316</v>
      </c>
      <c r="B61" s="222" t="s">
        <v>282</v>
      </c>
      <c r="C61" s="249" t="s">
        <v>317</v>
      </c>
      <c r="E61" s="245">
        <v>591283</v>
      </c>
      <c r="F61" s="224" t="str">
        <f>IF(ISBLANK(E61),"",IF(ISNUMBER(E61),IF(E61-INT(E61)=0,"","  Errore ! Inserire un numero intero senza decimali"),"  Errore ! Inserire un numero intero senza decimali"))</f>
        <v/>
      </c>
      <c r="G61" s="218"/>
      <c r="H61" s="218"/>
      <c r="I61" s="218"/>
      <c r="J61" s="218"/>
      <c r="K61" s="225" t="str">
        <f>LEFT(A61,3)</f>
        <v>PRD</v>
      </c>
      <c r="L61" s="225" t="str">
        <f>RIGHT(A61,3)</f>
        <v>137</v>
      </c>
      <c r="M61" s="225" t="str">
        <f>B61</f>
        <v>INT</v>
      </c>
      <c r="N61" s="226">
        <f>IF(ISNUMBER(E61),ROUND(E61,0),"")</f>
        <v>591283</v>
      </c>
    </row>
    <row r="62" spans="1:14" s="258" customFormat="1" ht="3.95" customHeight="1">
      <c r="A62" s="221"/>
      <c r="B62" s="222"/>
      <c r="C62" s="251"/>
      <c r="D62" s="251"/>
      <c r="E62" s="259"/>
      <c r="F62" s="297"/>
    </row>
    <row r="63" spans="1:14" s="258" customFormat="1" ht="30" customHeight="1">
      <c r="A63" s="221" t="s">
        <v>318</v>
      </c>
      <c r="B63" s="222" t="s">
        <v>282</v>
      </c>
      <c r="C63" s="249" t="s">
        <v>319</v>
      </c>
      <c r="E63" s="245">
        <v>0</v>
      </c>
      <c r="F63" s="224" t="str">
        <f>IF(ISBLANK(E63),"",IF(ISNUMBER(E63),IF(E63-INT(E63)=0,"","  Errore ! Inserire un numero intero senza decimali"),"  Errore ! Inserire un numero intero senza decimali"))</f>
        <v/>
      </c>
      <c r="G63" s="218"/>
      <c r="H63" s="218"/>
      <c r="I63" s="218"/>
      <c r="J63" s="218"/>
      <c r="K63" s="225" t="str">
        <f>LEFT(A63,3)</f>
        <v>PRD</v>
      </c>
      <c r="L63" s="225" t="str">
        <f>RIGHT(A63,3)</f>
        <v>115</v>
      </c>
      <c r="M63" s="225" t="str">
        <f>B63</f>
        <v>INT</v>
      </c>
      <c r="N63" s="226">
        <f>IF(ISNUMBER(E63),ROUND(E63,0),"")</f>
        <v>0</v>
      </c>
    </row>
    <row r="64" spans="1:14" s="258" customFormat="1" ht="3.95" customHeight="1">
      <c r="A64" s="221"/>
      <c r="B64" s="222"/>
      <c r="C64" s="251"/>
      <c r="D64" s="251"/>
      <c r="E64" s="259"/>
      <c r="F64" s="297"/>
    </row>
    <row r="65" spans="1:14" s="258" customFormat="1" ht="30" customHeight="1">
      <c r="A65" s="221" t="s">
        <v>320</v>
      </c>
      <c r="B65" s="222" t="s">
        <v>269</v>
      </c>
      <c r="C65" s="249" t="s">
        <v>321</v>
      </c>
      <c r="E65" s="223" t="s">
        <v>271</v>
      </c>
      <c r="F65" s="224" t="str">
        <f>IF(AND(LEN(E65)=1,OR(UPPER(E65)="N",UPPER(E65)="S")),"",IF(ISBLANK(E65),"","  Errore ! Inserire S o N"))</f>
        <v/>
      </c>
      <c r="G65" s="218"/>
      <c r="H65" s="218"/>
      <c r="I65" s="218"/>
      <c r="J65" s="218"/>
      <c r="K65" s="225" t="str">
        <f>LEFT(A65,3)</f>
        <v>PRD</v>
      </c>
      <c r="L65" s="225" t="str">
        <f>RIGHT(A65,3)</f>
        <v>159</v>
      </c>
      <c r="M65" s="225" t="str">
        <f>B65</f>
        <v>FLAG</v>
      </c>
      <c r="N65" s="226" t="str">
        <f>IF(AND(LEN(E65)=1,OR(UPPER(E65)="N",UPPER(E65)="S")),UPPER(E65),"")</f>
        <v>S</v>
      </c>
    </row>
    <row r="66" spans="1:14" s="258" customFormat="1" ht="3.95" customHeight="1">
      <c r="A66" s="221"/>
      <c r="B66" s="222"/>
      <c r="C66" s="251"/>
      <c r="D66" s="251"/>
      <c r="E66" s="259"/>
      <c r="F66" s="297"/>
    </row>
    <row r="67" spans="1:14" s="258" customFormat="1" ht="30" customHeight="1">
      <c r="A67" s="221" t="s">
        <v>322</v>
      </c>
      <c r="B67" s="222" t="s">
        <v>269</v>
      </c>
      <c r="C67" s="249" t="s">
        <v>323</v>
      </c>
      <c r="E67" s="223" t="s">
        <v>271</v>
      </c>
      <c r="F67" s="224" t="str">
        <f>IF(AND(LEN(E67)=1,OR(UPPER(E67)="N",UPPER(E67)="S")),"",IF(ISBLANK(E67),"","  Errore ! Inserire S o N"))</f>
        <v/>
      </c>
      <c r="G67" s="218"/>
      <c r="H67" s="218"/>
      <c r="I67" s="218"/>
      <c r="J67" s="218"/>
      <c r="K67" s="225" t="str">
        <f>LEFT(A67,3)</f>
        <v>PRD</v>
      </c>
      <c r="L67" s="225" t="str">
        <f>RIGHT(A67,3)</f>
        <v>273</v>
      </c>
      <c r="M67" s="225" t="str">
        <f>B67</f>
        <v>FLAG</v>
      </c>
      <c r="N67" s="226" t="str">
        <f>IF(AND(LEN(E67)=1,OR(UPPER(E67)="N",UPPER(E67)="S")),UPPER(E67),"")</f>
        <v>S</v>
      </c>
    </row>
    <row r="68" spans="1:14" s="258" customFormat="1" ht="3.95" customHeight="1">
      <c r="A68" s="221"/>
      <c r="B68" s="222"/>
      <c r="C68" s="251"/>
      <c r="D68" s="251"/>
      <c r="E68" s="259"/>
      <c r="F68" s="297"/>
    </row>
    <row r="69" spans="1:14" s="258" customFormat="1" ht="30" customHeight="1">
      <c r="A69" s="221" t="s">
        <v>324</v>
      </c>
      <c r="B69" s="222" t="s">
        <v>269</v>
      </c>
      <c r="C69" s="249" t="s">
        <v>325</v>
      </c>
      <c r="E69" s="223" t="s">
        <v>271</v>
      </c>
      <c r="F69" s="224" t="str">
        <f>IF(AND(LEN(E69)=1,OR(UPPER(E69)="N",UPPER(E69)="S")),"",IF(ISBLANK(E69),"","  Errore ! Inserire S o N"))</f>
        <v/>
      </c>
      <c r="G69" s="218"/>
      <c r="H69" s="218"/>
      <c r="I69" s="218"/>
      <c r="J69" s="218"/>
      <c r="K69" s="225" t="str">
        <f>LEFT(A69,3)</f>
        <v>PRD</v>
      </c>
      <c r="L69" s="225" t="str">
        <f>RIGHT(A69,3)</f>
        <v>274</v>
      </c>
      <c r="M69" s="225" t="str">
        <f>B69</f>
        <v>FLAG</v>
      </c>
      <c r="N69" s="226" t="str">
        <f>IF(AND(LEN(E69)=1,OR(UPPER(E69)="N",UPPER(E69)="S")),UPPER(E69),"")</f>
        <v>S</v>
      </c>
    </row>
    <row r="70" spans="1:14" s="258" customFormat="1" ht="3.95" customHeight="1">
      <c r="A70" s="221"/>
      <c r="B70" s="222"/>
      <c r="C70" s="251"/>
      <c r="D70" s="251"/>
      <c r="E70" s="259"/>
      <c r="F70" s="297"/>
    </row>
    <row r="71" spans="1:14" s="258" customFormat="1" ht="30" customHeight="1">
      <c r="A71" s="221" t="s">
        <v>326</v>
      </c>
      <c r="B71" s="222" t="s">
        <v>269</v>
      </c>
      <c r="C71" s="249" t="s">
        <v>327</v>
      </c>
      <c r="E71" s="223" t="s">
        <v>328</v>
      </c>
      <c r="F71" s="224" t="str">
        <f>IF(AND(LEN(E71)=1,OR(UPPER(E71)="N",UPPER(E71)="S")),"",IF(ISBLANK(E71),"","  Errore ! Inserire S o N"))</f>
        <v/>
      </c>
      <c r="G71" s="218"/>
      <c r="H71" s="218"/>
      <c r="I71" s="218"/>
      <c r="J71" s="218"/>
      <c r="K71" s="225" t="str">
        <f>LEFT(A71,3)</f>
        <v>PRD</v>
      </c>
      <c r="L71" s="225" t="str">
        <f>RIGHT(A71,3)</f>
        <v>275</v>
      </c>
      <c r="M71" s="225" t="str">
        <f>B71</f>
        <v>FLAG</v>
      </c>
      <c r="N71" s="226" t="str">
        <f>IF(AND(LEN(E71)=1,OR(UPPER(E71)="N",UPPER(E71)="S")),UPPER(E71),"")</f>
        <v>N</v>
      </c>
    </row>
    <row r="72" spans="1:14" s="258" customFormat="1" ht="3.95" customHeight="1">
      <c r="A72" s="221"/>
      <c r="B72" s="222"/>
      <c r="C72" s="251"/>
      <c r="D72" s="251"/>
      <c r="E72" s="259"/>
      <c r="F72" s="298"/>
    </row>
    <row r="73" spans="1:14" s="218" customFormat="1" ht="30" customHeight="1">
      <c r="A73" s="213" t="s">
        <v>329</v>
      </c>
      <c r="B73" s="213"/>
      <c r="C73" s="214" t="s">
        <v>330</v>
      </c>
      <c r="D73" s="215"/>
      <c r="E73" s="216"/>
      <c r="F73" s="287"/>
    </row>
    <row r="74" spans="1:14" s="218" customFormat="1" ht="3.95" customHeight="1">
      <c r="A74" s="261"/>
      <c r="B74" s="299"/>
      <c r="C74" s="219"/>
      <c r="D74" s="219"/>
      <c r="E74" s="220"/>
      <c r="F74" s="287"/>
    </row>
    <row r="75" spans="1:14" s="218" customFormat="1">
      <c r="A75" s="221" t="s">
        <v>331</v>
      </c>
      <c r="B75" s="222" t="s">
        <v>332</v>
      </c>
      <c r="C75" s="219" t="s">
        <v>333</v>
      </c>
      <c r="E75" s="220"/>
      <c r="F75" s="217"/>
      <c r="K75" s="225" t="str">
        <f>LEFT(A75,3)</f>
        <v>INF</v>
      </c>
      <c r="L75" s="225" t="str">
        <f>RIGHT(A75,3)</f>
        <v>209</v>
      </c>
      <c r="M75" s="225" t="str">
        <f>B75</f>
        <v>NOTE</v>
      </c>
      <c r="N75" s="218" t="str">
        <f>IF(ISBLANK(C76),"",LEFT(C76,1500))</f>
        <v/>
      </c>
    </row>
    <row r="76" spans="1:14" s="218" customFormat="1" ht="45" customHeight="1">
      <c r="A76" s="262"/>
      <c r="B76" s="300"/>
      <c r="C76" s="263"/>
      <c r="D76" s="264"/>
      <c r="E76" s="265"/>
      <c r="F76" s="266" t="str">
        <f>IF(LEN(C76)&gt;1500,"Attenzione, è stato superato il numero massimo di 1500 caratteri","")</f>
        <v/>
      </c>
    </row>
    <row r="77" spans="1:14">
      <c r="A77" s="267"/>
      <c r="B77" s="301"/>
      <c r="C77" s="268"/>
      <c r="D77" s="268"/>
      <c r="E77" s="269"/>
    </row>
    <row r="78" spans="1:14">
      <c r="A78" s="221" t="s">
        <v>334</v>
      </c>
      <c r="B78" s="222" t="s">
        <v>332</v>
      </c>
      <c r="C78" s="219" t="s">
        <v>335</v>
      </c>
      <c r="E78" s="220"/>
      <c r="F78" s="217"/>
      <c r="G78" s="218"/>
      <c r="H78" s="218"/>
      <c r="I78" s="218"/>
      <c r="J78" s="218"/>
      <c r="K78" s="225" t="str">
        <f>LEFT(A78,3)</f>
        <v>INF</v>
      </c>
      <c r="L78" s="225" t="str">
        <f>RIGHT(A78,3)</f>
        <v>127</v>
      </c>
      <c r="M78" s="225" t="str">
        <f>B78</f>
        <v>NOTE</v>
      </c>
      <c r="N78" s="218" t="str">
        <f>IF(ISBLANK(C79),"",LEFT(C79,1500))</f>
        <v>1) FONDI CERTIFICATI DALL'ORGANO DI CONTROLLO DOPO SOTTOSCRIZIONE CCIA - 2) FONDI ANNO 2018 PIU' ALTI DEL 2017 PERCHE' AFFERITI ATS A REGIME PER L'ANNO DI RILEVAZIONE - 3) RETRIBUZIONE DI RISULTATO: NON E' STATO ANCORA STATA LIQUIDATA LA RETRIBUZIONE DI RISULTATO</v>
      </c>
    </row>
    <row r="79" spans="1:14" ht="45" customHeight="1">
      <c r="A79" s="270"/>
      <c r="B79" s="302"/>
      <c r="C79" s="263" t="s">
        <v>336</v>
      </c>
      <c r="D79" s="264"/>
      <c r="E79" s="265"/>
      <c r="F79" s="266" t="str">
        <f>IF(LEN(C79)&gt;1500,"Attenzione, è stato superato il numero massimo di 1500 caratteri","")</f>
        <v/>
      </c>
      <c r="K79" s="271" t="s">
        <v>89</v>
      </c>
    </row>
  </sheetData>
  <sheetCalcPr fullCalcOnLoad="1"/>
  <sheetProtection password="EA98" sheet="1" selectLockedCells="1"/>
  <mergeCells count="5">
    <mergeCell ref="F2:F3"/>
    <mergeCell ref="F4:F5"/>
    <mergeCell ref="F6:F9"/>
    <mergeCell ref="C76:E76"/>
    <mergeCell ref="C79:E79"/>
  </mergeCells>
  <dataValidations count="4">
    <dataValidation type="textLength" allowBlank="1" showInputMessage="1" showErrorMessage="1" error="Inserire massimo 1500 caratteri" sqref="C79:E79 C76:E76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15 E13 E65 E67 E69 E71">
      <formula1>"s,n,S,N"</formula1>
    </dataValidation>
    <dataValidation type="whole" operator="lessThan" allowBlank="1" showInputMessage="1" showErrorMessage="1" errorTitle="Errore di digitazione" error="Inserire solo numeri interi o lasciare vuoto." sqref="E23 E29 E33 E35 E27 E39 E43 E51 E55 E41 E45 E49 E53 E57 E61 E63 E31 E47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rowBreaks count="1" manualBreakCount="1">
    <brk id="36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78">
    <pageSetUpPr fitToPage="1"/>
  </sheetPr>
  <dimension ref="A1:N83"/>
  <sheetViews>
    <sheetView showGridLines="0" topLeftCell="A47" zoomScale="75" zoomScaleNormal="75" workbookViewId="0">
      <selection activeCell="G8" sqref="G8"/>
    </sheetView>
  </sheetViews>
  <sheetFormatPr defaultColWidth="10" defaultRowHeight="15"/>
  <cols>
    <col min="1" max="2" width="7.7109375" style="272" customWidth="1"/>
    <col min="3" max="3" width="139.5703125" style="212" customWidth="1"/>
    <col min="4" max="4" width="2.28515625" style="212" customWidth="1"/>
    <col min="5" max="5" width="14" style="273" bestFit="1" customWidth="1"/>
    <col min="6" max="6" width="39.5703125" style="286" customWidth="1"/>
    <col min="7" max="10" width="10" style="212"/>
    <col min="11" max="14" width="10" style="212" hidden="1" customWidth="1"/>
    <col min="15" max="16384" width="10" style="212"/>
  </cols>
  <sheetData>
    <row r="1" spans="1:14" s="178" customFormat="1" ht="45" customHeight="1" thickBot="1">
      <c r="A1" s="175" t="s">
        <v>256</v>
      </c>
      <c r="B1" s="175"/>
      <c r="C1" s="176"/>
      <c r="D1" s="176"/>
      <c r="E1" s="177"/>
      <c r="F1" s="17" t="s">
        <v>257</v>
      </c>
      <c r="H1" s="304" t="s">
        <v>157</v>
      </c>
    </row>
    <row r="2" spans="1:14" s="178" customFormat="1" ht="41.45" customHeight="1">
      <c r="A2" s="180" t="s">
        <v>258</v>
      </c>
      <c r="B2" s="180"/>
      <c r="C2" s="181"/>
      <c r="D2" s="182"/>
      <c r="E2" s="183"/>
      <c r="F2" s="26" t="str">
        <f>IF(AND(ISBLANK($E$23),OR(SUMIF([1]t1!N$1:N$65536,$H$1,[1]t1!AI$1:AI$65536)+SUMIF([1]t1!N$1:N$65536,$H$1,[1]t1!AJ$1:AJ$65536)&gt;0,SUMIF([1]t12!L$1:L$65536,$H$1,[1]t12!X$1:X$65536)&gt;0)),"Attenzione: è necessario compilare la domanda GEN195 !!!","OK")</f>
        <v>OK</v>
      </c>
    </row>
    <row r="3" spans="1:14" s="190" customFormat="1" ht="30" customHeight="1" thickBot="1">
      <c r="A3" s="184"/>
      <c r="B3" s="185"/>
      <c r="C3" s="186"/>
      <c r="D3" s="187"/>
      <c r="E3" s="188"/>
      <c r="F3" s="189"/>
    </row>
    <row r="4" spans="1:14" s="178" customFormat="1" ht="16.5" customHeight="1">
      <c r="A4" s="191"/>
      <c r="B4" s="191"/>
      <c r="C4" s="192"/>
      <c r="D4" s="192"/>
      <c r="E4" s="192"/>
      <c r="F4" s="193" t="s">
        <v>259</v>
      </c>
    </row>
    <row r="5" spans="1:14" s="178" customFormat="1" ht="20.25" customHeight="1" thickBot="1">
      <c r="A5" s="194" t="s">
        <v>260</v>
      </c>
      <c r="B5" s="194"/>
      <c r="C5" s="195"/>
      <c r="D5" s="196"/>
      <c r="E5" s="196"/>
      <c r="F5" s="197"/>
    </row>
    <row r="6" spans="1:14" s="199" customFormat="1" ht="20.25" customHeight="1">
      <c r="A6" s="194"/>
      <c r="B6" s="194"/>
      <c r="C6" s="195"/>
      <c r="D6" s="196"/>
      <c r="E6" s="196"/>
      <c r="F6" s="198" t="str">
        <f>IF(AND(ISBLANK(E17),ISBLANK(E19),ISBLANK(E21)),"OK",IF(AND(OR(ISBLANK(E17),YEAR(E17)&gt;[1]t1!L1-1),OR(ISBLANK(E19),YEAR(E19)&gt;[1]t1!L1-1),OR(ISBLANK(E21),YEAR(E21)&gt;[1]t1!L1-1)),"OK","Attenzione: almeno una data di certificazione è antececedente l'anno "&amp;[1]t1!L1&amp;", è necessario giustificare"))</f>
        <v>OK</v>
      </c>
    </row>
    <row r="7" spans="1:14" s="199" customFormat="1" ht="65.25" customHeight="1">
      <c r="A7" s="200"/>
      <c r="B7" s="200"/>
      <c r="C7" s="201"/>
      <c r="D7" s="201"/>
      <c r="E7" s="202"/>
      <c r="F7" s="203"/>
    </row>
    <row r="8" spans="1:14" s="199" customFormat="1" ht="30.75" customHeight="1">
      <c r="A8" s="204"/>
      <c r="B8" s="204"/>
      <c r="C8" s="205" t="s">
        <v>343</v>
      </c>
      <c r="F8" s="203"/>
      <c r="N8" s="42" t="s">
        <v>262</v>
      </c>
    </row>
    <row r="9" spans="1:14" s="199" customFormat="1" ht="30.75" customHeight="1" thickBot="1">
      <c r="A9" s="204"/>
      <c r="B9" s="204"/>
      <c r="C9" s="201"/>
      <c r="D9" s="201"/>
      <c r="E9" s="206"/>
      <c r="F9" s="189"/>
      <c r="N9" s="207">
        <f>(COUNTIF(E:E,"&lt;&gt;"&amp;"")+COUNTIF(C80,"&lt;&gt;"&amp;"")+COUNTIF(C83,"&lt;&gt;"&amp;""))</f>
        <v>28</v>
      </c>
    </row>
    <row r="10" spans="1:14" ht="3.95" customHeight="1">
      <c r="A10" s="208"/>
      <c r="B10" s="208"/>
      <c r="C10" s="209"/>
      <c r="D10" s="208"/>
      <c r="E10" s="210"/>
      <c r="F10" s="305"/>
    </row>
    <row r="11" spans="1:14" s="218" customFormat="1" ht="30" customHeight="1">
      <c r="A11" s="213" t="s">
        <v>263</v>
      </c>
      <c r="B11" s="213"/>
      <c r="C11" s="214" t="s">
        <v>264</v>
      </c>
      <c r="D11" s="215"/>
      <c r="E11" s="216"/>
      <c r="F11" s="305"/>
      <c r="K11" s="42" t="s">
        <v>265</v>
      </c>
      <c r="L11" s="42" t="s">
        <v>266</v>
      </c>
      <c r="M11" s="42" t="s">
        <v>267</v>
      </c>
      <c r="N11" s="42" t="s">
        <v>20</v>
      </c>
    </row>
    <row r="12" spans="1:14" s="218" customFormat="1" ht="3.95" customHeight="1">
      <c r="A12" s="219"/>
      <c r="B12" s="219"/>
      <c r="C12" s="219"/>
      <c r="D12" s="219"/>
      <c r="E12" s="220"/>
      <c r="F12" s="287"/>
    </row>
    <row r="13" spans="1:14" s="218" customFormat="1" ht="30" customHeight="1">
      <c r="A13" s="221" t="s">
        <v>268</v>
      </c>
      <c r="B13" s="222" t="s">
        <v>269</v>
      </c>
      <c r="C13" s="217" t="s">
        <v>270</v>
      </c>
      <c r="E13" s="223" t="s">
        <v>271</v>
      </c>
      <c r="F13" s="224" t="str">
        <f>IF(AND(LEN(E13)=1,OR(UPPER(E13)="N",UPPER(E13)="S")),"",IF(ISBLANK(E13),"","  Errore ! Inserire S o N"))</f>
        <v/>
      </c>
      <c r="K13" s="225" t="str">
        <f>LEFT(A13,3)</f>
        <v>GEN</v>
      </c>
      <c r="L13" s="225" t="str">
        <f>RIGHT(A13,3)</f>
        <v>172</v>
      </c>
      <c r="M13" s="225" t="str">
        <f>B13</f>
        <v>FLAG</v>
      </c>
      <c r="N13" s="226" t="str">
        <f>IF(AND(LEN(E13)=1,OR(UPPER(E13)="N",UPPER(E13)="S")),UPPER(E13),"")</f>
        <v>S</v>
      </c>
    </row>
    <row r="14" spans="1:14" s="218" customFormat="1" ht="3.95" customHeight="1">
      <c r="A14" s="221"/>
      <c r="B14" s="221"/>
      <c r="C14" s="219"/>
      <c r="D14" s="219"/>
      <c r="E14" s="220"/>
      <c r="F14" s="244"/>
    </row>
    <row r="15" spans="1:14" s="218" customFormat="1" ht="30" customHeight="1">
      <c r="A15" s="221" t="s">
        <v>272</v>
      </c>
      <c r="B15" s="222" t="s">
        <v>269</v>
      </c>
      <c r="C15" s="217" t="s">
        <v>273</v>
      </c>
      <c r="E15" s="223" t="s">
        <v>271</v>
      </c>
      <c r="F15" s="224" t="str">
        <f>IF(AND(LEN(E15)=1,OR(UPPER(E15)="N",UPPER(E15)="S")),"",IF(ISBLANK(E15),"","  Errore ! Inserire S o N"))</f>
        <v/>
      </c>
      <c r="K15" s="225" t="str">
        <f>LEFT(A15,3)</f>
        <v>GEN</v>
      </c>
      <c r="L15" s="225" t="str">
        <f>RIGHT(A15,3)</f>
        <v>207</v>
      </c>
      <c r="M15" s="225" t="str">
        <f>B15</f>
        <v>FLAG</v>
      </c>
      <c r="N15" s="226" t="str">
        <f>IF(AND(LEN(E15)=1,OR(UPPER(E15)="N",UPPER(E15)="S")),UPPER(E15),"")</f>
        <v>S</v>
      </c>
    </row>
    <row r="16" spans="1:14" s="218" customFormat="1" ht="3.95" customHeight="1">
      <c r="A16" s="221"/>
      <c r="B16" s="221"/>
      <c r="C16" s="219"/>
      <c r="D16" s="219"/>
      <c r="E16" s="220"/>
      <c r="F16" s="244"/>
    </row>
    <row r="17" spans="1:14" s="218" customFormat="1" ht="30" customHeight="1">
      <c r="A17" s="228" t="s">
        <v>274</v>
      </c>
      <c r="B17" s="229" t="s">
        <v>275</v>
      </c>
      <c r="C17" s="230" t="s">
        <v>276</v>
      </c>
      <c r="D17" s="238"/>
      <c r="E17" s="231">
        <v>43431</v>
      </c>
      <c r="F17" s="232" t="str">
        <f ca="1">IF(ISBLANK(E17),"",IF(AND(E17&gt;=DATE([1]t1!$L$1-2,1,1),E17&lt;=TODAY()),"","Digitare una data non anteriore al 1 Gennaio "&amp;[1]t1!$L$1-1&amp;" (gg/mm/aaaa)"))</f>
        <v/>
      </c>
      <c r="K17" s="225" t="str">
        <f>LEFT(A17,3)</f>
        <v>GEN</v>
      </c>
      <c r="L17" s="225" t="str">
        <f>RIGHT(A17,3)</f>
        <v>353</v>
      </c>
      <c r="M17" s="225" t="str">
        <f>B17</f>
        <v>DATE</v>
      </c>
      <c r="N17" s="233" t="str">
        <f ca="1">IF(AND(E17&gt;=DATE(2017,1,1),E17&lt;=TODAY()),"'"&amp;DAY(E17)&amp;"/"&amp;MONTH(E17)&amp;"/"&amp;YEAR(E17),"")</f>
        <v>'27/11/2018</v>
      </c>
    </row>
    <row r="18" spans="1:14" s="218" customFormat="1" ht="3.95" customHeight="1">
      <c r="A18" s="228"/>
      <c r="B18" s="229"/>
      <c r="C18" s="234"/>
      <c r="D18" s="242"/>
      <c r="E18" s="243"/>
      <c r="F18" s="235"/>
    </row>
    <row r="19" spans="1:14" s="218" customFormat="1" ht="30" customHeight="1">
      <c r="A19" s="228" t="s">
        <v>277</v>
      </c>
      <c r="B19" s="229" t="s">
        <v>275</v>
      </c>
      <c r="C19" s="230" t="s">
        <v>278</v>
      </c>
      <c r="D19" s="238"/>
      <c r="E19" s="231">
        <v>43181</v>
      </c>
      <c r="F19" s="232" t="str">
        <f ca="1">IF(ISBLANK(E19),"",IF(AND(E19&gt;=DATE([1]t1!$L$1-2,1,1),E19&lt;=TODAY()),"","Digitare una data non anteriore al 1 Gennaio "&amp;[1]t1!$L$1-1&amp;" (gg/mm/aaaa)"))</f>
        <v/>
      </c>
      <c r="K19" s="225" t="str">
        <f>LEFT(A19,3)</f>
        <v>GEN</v>
      </c>
      <c r="L19" s="225" t="str">
        <f>RIGHT(A19,3)</f>
        <v>354</v>
      </c>
      <c r="M19" s="225" t="str">
        <f>B19</f>
        <v>DATE</v>
      </c>
      <c r="N19" s="233" t="str">
        <f ca="1">IF(AND(E19&gt;=DATE(2017,1,1),E19&lt;=TODAY()),"'"&amp;DAY(E19)&amp;"/"&amp;MONTH(E19)&amp;"/"&amp;YEAR(E19),"")</f>
        <v>'22/3/2018</v>
      </c>
    </row>
    <row r="20" spans="1:14" s="218" customFormat="1" ht="3.95" customHeight="1">
      <c r="A20" s="228"/>
      <c r="B20" s="229"/>
      <c r="C20" s="230"/>
      <c r="D20" s="238"/>
      <c r="E20" s="306"/>
      <c r="F20" s="235"/>
    </row>
    <row r="21" spans="1:14" s="218" customFormat="1" ht="30" customHeight="1">
      <c r="A21" s="228" t="s">
        <v>279</v>
      </c>
      <c r="B21" s="229" t="s">
        <v>275</v>
      </c>
      <c r="C21" s="230" t="s">
        <v>280</v>
      </c>
      <c r="D21" s="238"/>
      <c r="E21" s="231"/>
      <c r="F21" s="232" t="str">
        <f ca="1">IF(ISBLANK(E21),"",IF(AND(E21&gt;=DATE([1]t1!$L$1-2,1,1),E21&lt;=TODAY()),"","Digitare una data non anteriore al 1 Gennaio "&amp;[1]t1!$L$1-1&amp;" (gg/mm/aaaa)"))</f>
        <v/>
      </c>
      <c r="K21" s="225" t="str">
        <f>LEFT(A21,3)</f>
        <v>GEN</v>
      </c>
      <c r="L21" s="225" t="str">
        <f>RIGHT(A21,3)</f>
        <v>355</v>
      </c>
      <c r="M21" s="225" t="str">
        <f>B21</f>
        <v>DATE</v>
      </c>
      <c r="N21" s="233" t="str">
        <f ca="1">IF(AND(E21&gt;=DATE(2017,1,1),E21&lt;=TODAY()),"'"&amp;DAY(E21)&amp;"/"&amp;MONTH(E21)&amp;"/"&amp;YEAR(E21),"")</f>
        <v/>
      </c>
    </row>
    <row r="22" spans="1:14" s="218" customFormat="1" ht="3.95" customHeight="1">
      <c r="A22" s="239"/>
      <c r="B22" s="240"/>
      <c r="C22" s="241"/>
      <c r="D22" s="242"/>
      <c r="E22" s="243"/>
      <c r="F22" s="244"/>
    </row>
    <row r="23" spans="1:14" s="218" customFormat="1" ht="30" customHeight="1">
      <c r="A23" s="221" t="s">
        <v>281</v>
      </c>
      <c r="B23" s="222" t="s">
        <v>282</v>
      </c>
      <c r="C23" s="230" t="s">
        <v>283</v>
      </c>
      <c r="E23" s="245">
        <v>0</v>
      </c>
      <c r="F23" s="224" t="str">
        <f>IF(ISBLANK(E23),"",IF(ISNUMBER(E23),IF(E23-INT(E23)=0,"","  Errore ! Inserire un numero intero senza decimali"),"  Errore ! Inserire un numero intero senza decimali"))</f>
        <v/>
      </c>
      <c r="K23" s="225" t="str">
        <f>LEFT(A23,3)</f>
        <v>GEN</v>
      </c>
      <c r="L23" s="225" t="str">
        <f>RIGHT(A23,3)</f>
        <v>195</v>
      </c>
      <c r="M23" s="225" t="str">
        <f>B23</f>
        <v>INT</v>
      </c>
      <c r="N23" s="226">
        <f>IF(ISNUMBER(E23),ROUND(E23,0),"")</f>
        <v>0</v>
      </c>
    </row>
    <row r="24" spans="1:14" s="218" customFormat="1" ht="3.95" customHeight="1">
      <c r="A24" s="246"/>
      <c r="B24" s="246"/>
      <c r="C24" s="219"/>
      <c r="D24" s="219"/>
      <c r="E24" s="220"/>
      <c r="F24" s="244"/>
    </row>
    <row r="25" spans="1:14" s="218" customFormat="1" ht="30" customHeight="1">
      <c r="A25" s="213" t="s">
        <v>284</v>
      </c>
      <c r="B25" s="213"/>
      <c r="C25" s="214" t="s">
        <v>285</v>
      </c>
      <c r="D25" s="215"/>
      <c r="E25" s="216"/>
      <c r="F25" s="244"/>
    </row>
    <row r="26" spans="1:14" s="218" customFormat="1" ht="3.95" customHeight="1">
      <c r="A26" s="219"/>
      <c r="B26" s="219"/>
      <c r="C26" s="219"/>
      <c r="D26" s="219"/>
      <c r="E26" s="220"/>
      <c r="F26" s="244"/>
    </row>
    <row r="27" spans="1:14" s="252" customFormat="1" ht="30" customHeight="1">
      <c r="A27" s="228" t="s">
        <v>344</v>
      </c>
      <c r="B27" s="229" t="s">
        <v>282</v>
      </c>
      <c r="C27" s="230" t="s">
        <v>345</v>
      </c>
      <c r="E27" s="255">
        <v>24217631</v>
      </c>
      <c r="F27" s="289" t="str">
        <f>IF(ISBLANK(E27),"",IF(ISNUMBER(E27),IF(E27-INT(E27)=0,"","  Errore ! Inserire un numero intero senza decimali"),"  Errore ! Inserire un numero intero senza decimali"))</f>
        <v/>
      </c>
      <c r="K27" s="290" t="str">
        <f>LEFT(A27,3)</f>
        <v>LEG</v>
      </c>
      <c r="L27" s="290" t="str">
        <f>RIGHT(A27,3)</f>
        <v>221</v>
      </c>
      <c r="M27" s="290" t="str">
        <f>B27</f>
        <v>INT</v>
      </c>
      <c r="N27" s="290">
        <f>IF(ISNUMBER(E27),ROUND(E27,0),"")</f>
        <v>24217631</v>
      </c>
    </row>
    <row r="28" spans="1:14" s="218" customFormat="1" ht="3.95" customHeight="1">
      <c r="A28" s="221"/>
      <c r="B28" s="221"/>
      <c r="C28" s="251"/>
      <c r="D28" s="219"/>
      <c r="E28" s="220"/>
      <c r="F28" s="244"/>
    </row>
    <row r="29" spans="1:14" s="238" customFormat="1" ht="30" customHeight="1">
      <c r="A29" s="307" t="s">
        <v>346</v>
      </c>
      <c r="B29" s="229" t="s">
        <v>282</v>
      </c>
      <c r="C29" s="230" t="s">
        <v>347</v>
      </c>
      <c r="D29" s="308"/>
      <c r="E29" s="309">
        <v>0</v>
      </c>
      <c r="F29" s="310" t="str">
        <f>IF(ISBLANK(E29),"",IF(ISNUMBER(E29),IF(E29-INT(E29)=0,"","  Errore ! Inserire un numero intero senza decimali"),"  Errore ! Inserire un numero intero senza decimali"))</f>
        <v/>
      </c>
      <c r="K29" s="311" t="str">
        <f>LEFT(A29,3)</f>
        <v>LEG</v>
      </c>
      <c r="L29" s="311" t="str">
        <f>RIGHT(A29,3)</f>
        <v>361</v>
      </c>
      <c r="M29" s="311" t="str">
        <f>B29</f>
        <v>INT</v>
      </c>
      <c r="N29" s="290">
        <f>IF(ISNUMBER(E29),ROUND(E29,0),"")</f>
        <v>0</v>
      </c>
    </row>
    <row r="30" spans="1:14" s="238" customFormat="1" ht="3.95" customHeight="1">
      <c r="A30" s="228"/>
      <c r="B30" s="228"/>
      <c r="C30" s="234"/>
      <c r="D30" s="234"/>
      <c r="E30" s="312"/>
      <c r="F30" s="313"/>
    </row>
    <row r="31" spans="1:14" s="238" customFormat="1" ht="30" customHeight="1">
      <c r="A31" s="307" t="s">
        <v>348</v>
      </c>
      <c r="B31" s="229" t="s">
        <v>282</v>
      </c>
      <c r="C31" s="230" t="s">
        <v>349</v>
      </c>
      <c r="D31" s="308"/>
      <c r="E31" s="309">
        <v>0</v>
      </c>
      <c r="F31" s="310" t="str">
        <f>IF(ISBLANK(E31),"",IF(ISNUMBER(E31),IF(E31-INT(E31)=0,"","  Errore ! Inserire un numero intero senza decimali"),"  Errore ! Inserire un numero intero senza decimali"))</f>
        <v/>
      </c>
      <c r="K31" s="311" t="str">
        <f>LEFT(A31,3)</f>
        <v>LEG</v>
      </c>
      <c r="L31" s="311" t="str">
        <f>RIGHT(A31,3)</f>
        <v>362</v>
      </c>
      <c r="M31" s="311" t="str">
        <f>B31</f>
        <v>INT</v>
      </c>
      <c r="N31" s="290">
        <f>IF(ISNUMBER(E31),ROUND(E31,0),"")</f>
        <v>0</v>
      </c>
    </row>
    <row r="32" spans="1:14" s="238" customFormat="1" ht="3.95" customHeight="1">
      <c r="A32" s="228"/>
      <c r="B32" s="228"/>
      <c r="C32" s="234"/>
      <c r="D32" s="234"/>
      <c r="E32" s="312"/>
      <c r="F32" s="313"/>
    </row>
    <row r="33" spans="1:14" s="238" customFormat="1" ht="30" customHeight="1">
      <c r="A33" s="228" t="s">
        <v>350</v>
      </c>
      <c r="B33" s="229" t="s">
        <v>282</v>
      </c>
      <c r="C33" s="230" t="s">
        <v>351</v>
      </c>
      <c r="D33" s="308"/>
      <c r="E33" s="309">
        <v>0</v>
      </c>
      <c r="F33" s="310" t="str">
        <f>IF(ISBLANK(E33),"",IF(ISNUMBER(E33),IF(E33-INT(E33)=0,"","  Errore ! Inserire un numero intero senza decimali"),"  Errore ! Inserire un numero intero senza decimali"))</f>
        <v/>
      </c>
      <c r="K33" s="311" t="str">
        <f>LEFT(A33,3)</f>
        <v>LEG</v>
      </c>
      <c r="L33" s="311" t="str">
        <f>RIGHT(A33,3)</f>
        <v>364</v>
      </c>
      <c r="M33" s="311" t="str">
        <f>B33</f>
        <v>INT</v>
      </c>
      <c r="N33" s="290">
        <f>IF(ISNUMBER(E33),ROUND(E33,0),"")</f>
        <v>0</v>
      </c>
    </row>
    <row r="34" spans="1:14" s="238" customFormat="1" ht="3.95" customHeight="1">
      <c r="A34" s="228"/>
      <c r="B34" s="228"/>
      <c r="C34" s="234"/>
      <c r="D34" s="234"/>
      <c r="E34" s="312"/>
      <c r="F34" s="313"/>
    </row>
    <row r="35" spans="1:14" s="218" customFormat="1" ht="30" customHeight="1">
      <c r="A35" s="221" t="s">
        <v>292</v>
      </c>
      <c r="B35" s="222" t="s">
        <v>282</v>
      </c>
      <c r="C35" s="249" t="s">
        <v>293</v>
      </c>
      <c r="E35" s="245">
        <v>0</v>
      </c>
      <c r="F35" s="224" t="str">
        <f>IF(ISBLANK(E35),"",IF(ISNUMBER(E35),IF(E35-INT(E35)=0,"","  Errore ! Inserire un numero intero senza decimali"),"  Errore ! Inserire un numero intero senza decimali"))</f>
        <v/>
      </c>
      <c r="K35" s="225" t="str">
        <f>LEFT(A35,3)</f>
        <v>LEG</v>
      </c>
      <c r="L35" s="225" t="str">
        <f>RIGHT(A35,3)</f>
        <v>263</v>
      </c>
      <c r="M35" s="225" t="str">
        <f>B35</f>
        <v>INT</v>
      </c>
      <c r="N35" s="226">
        <f>IF(ISNUMBER(E35),ROUND(E35,0),"")</f>
        <v>0</v>
      </c>
    </row>
    <row r="36" spans="1:14" s="218" customFormat="1" ht="3.95" customHeight="1">
      <c r="A36" s="221"/>
      <c r="B36" s="221"/>
      <c r="C36" s="251"/>
      <c r="D36" s="219"/>
      <c r="E36" s="220"/>
      <c r="F36" s="244"/>
    </row>
    <row r="37" spans="1:14" s="218" customFormat="1" ht="30" customHeight="1">
      <c r="A37" s="213" t="s">
        <v>296</v>
      </c>
      <c r="B37" s="213"/>
      <c r="C37" s="214" t="s">
        <v>297</v>
      </c>
      <c r="D37" s="215"/>
      <c r="E37" s="216"/>
      <c r="F37" s="244"/>
    </row>
    <row r="38" spans="1:14" s="218" customFormat="1" ht="3.95" customHeight="1">
      <c r="A38" s="219"/>
      <c r="B38" s="219"/>
      <c r="C38" s="219"/>
      <c r="D38" s="219"/>
      <c r="E38" s="220"/>
      <c r="F38" s="244"/>
    </row>
    <row r="39" spans="1:14" s="218" customFormat="1" ht="30" customHeight="1">
      <c r="A39" s="236" t="s">
        <v>352</v>
      </c>
      <c r="B39" s="237" t="s">
        <v>282</v>
      </c>
      <c r="C39" s="249" t="s">
        <v>353</v>
      </c>
      <c r="D39" s="258"/>
      <c r="E39" s="245">
        <v>154</v>
      </c>
      <c r="F39" s="224" t="str">
        <f>IF(ISBLANK(E39),"",IF(ISNUMBER(E39),IF(E39-INT(E39)=0,"","  Errore ! Inserire un numero intero senza decimali"),"  Errore ! Inserire un numero intero senza decimali"))</f>
        <v/>
      </c>
      <c r="K39" s="225" t="str">
        <f>LEFT(A39,3)</f>
        <v>ORG</v>
      </c>
      <c r="L39" s="225" t="str">
        <f>RIGHT(A39,3)</f>
        <v>375</v>
      </c>
      <c r="M39" s="225" t="str">
        <f>B39</f>
        <v>INT</v>
      </c>
      <c r="N39" s="226">
        <f>IF(ISNUMBER(E39),ROUND(E39,0),"")</f>
        <v>154</v>
      </c>
    </row>
    <row r="40" spans="1:14" s="218" customFormat="1" ht="3.95" customHeight="1">
      <c r="A40" s="236"/>
      <c r="B40" s="236"/>
      <c r="C40" s="251"/>
      <c r="D40" s="251"/>
      <c r="E40" s="220"/>
      <c r="F40" s="244"/>
    </row>
    <row r="41" spans="1:14" s="218" customFormat="1" ht="30" customHeight="1">
      <c r="A41" s="236" t="s">
        <v>354</v>
      </c>
      <c r="B41" s="237" t="s">
        <v>282</v>
      </c>
      <c r="C41" s="249" t="s">
        <v>355</v>
      </c>
      <c r="D41" s="258"/>
      <c r="E41" s="245">
        <v>42</v>
      </c>
      <c r="F41" s="224" t="str">
        <f>IF(ISBLANK(E41),"",IF(ISNUMBER(E41),IF(E41-INT(E41)=0,"","  Errore ! Inserire un numero intero senza decimali"),"  Errore ! Inserire un numero intero senza decimali"))</f>
        <v/>
      </c>
      <c r="K41" s="225" t="str">
        <f>LEFT(A41,3)</f>
        <v>ORG</v>
      </c>
      <c r="L41" s="225" t="str">
        <f>RIGHT(A41,3)</f>
        <v>376</v>
      </c>
      <c r="M41" s="225" t="str">
        <f>B41</f>
        <v>INT</v>
      </c>
      <c r="N41" s="226">
        <f>IF(ISNUMBER(E41),ROUND(E41,0),"")</f>
        <v>42</v>
      </c>
    </row>
    <row r="42" spans="1:14" s="218" customFormat="1" ht="3.95" customHeight="1">
      <c r="A42" s="256"/>
      <c r="B42" s="256"/>
      <c r="C42" s="251"/>
      <c r="D42" s="251"/>
      <c r="E42" s="220"/>
      <c r="F42" s="244"/>
    </row>
    <row r="43" spans="1:14" s="218" customFormat="1" ht="30" customHeight="1">
      <c r="A43" s="236" t="s">
        <v>356</v>
      </c>
      <c r="B43" s="237" t="s">
        <v>282</v>
      </c>
      <c r="C43" s="249" t="s">
        <v>357</v>
      </c>
      <c r="D43" s="258"/>
      <c r="E43" s="245">
        <v>45</v>
      </c>
      <c r="F43" s="224" t="str">
        <f>IF(ISBLANK(E43),"",IF(ISNUMBER(E43),IF(E43-INT(E43)=0,"","  Errore ! Inserire un numero intero senza decimali"),"  Errore ! Inserire un numero intero senza decimali"))</f>
        <v/>
      </c>
      <c r="K43" s="225" t="str">
        <f>LEFT(A43,3)</f>
        <v>ORG</v>
      </c>
      <c r="L43" s="225" t="str">
        <f>RIGHT(A43,3)</f>
        <v>377</v>
      </c>
      <c r="M43" s="225" t="str">
        <f>B43</f>
        <v>INT</v>
      </c>
      <c r="N43" s="226">
        <f>IF(ISNUMBER(E43),ROUND(E43,0),"")</f>
        <v>45</v>
      </c>
    </row>
    <row r="44" spans="1:14" s="218" customFormat="1" ht="3.95" customHeight="1">
      <c r="A44" s="236"/>
      <c r="B44" s="236"/>
      <c r="C44" s="251"/>
      <c r="D44" s="251"/>
      <c r="E44" s="220"/>
      <c r="F44" s="244"/>
    </row>
    <row r="45" spans="1:14" s="218" customFormat="1" ht="30" customHeight="1">
      <c r="A45" s="236" t="s">
        <v>358</v>
      </c>
      <c r="B45" s="237" t="s">
        <v>282</v>
      </c>
      <c r="C45" s="249" t="s">
        <v>359</v>
      </c>
      <c r="D45" s="258"/>
      <c r="E45" s="245">
        <v>52</v>
      </c>
      <c r="F45" s="224" t="str">
        <f>IF(ISBLANK(E45),"",IF(ISNUMBER(E45),IF(E45-INT(E45)=0,"","  Errore ! Inserire un numero intero senza decimali"),"  Errore ! Inserire un numero intero senza decimali"))</f>
        <v/>
      </c>
      <c r="K45" s="225" t="str">
        <f>LEFT(A45,3)</f>
        <v>ORG</v>
      </c>
      <c r="L45" s="225" t="str">
        <f>RIGHT(A45,3)</f>
        <v>378</v>
      </c>
      <c r="M45" s="225" t="str">
        <f>B45</f>
        <v>INT</v>
      </c>
      <c r="N45" s="226">
        <f>IF(ISNUMBER(E45),ROUND(E45,0),"")</f>
        <v>52</v>
      </c>
    </row>
    <row r="46" spans="1:14" s="218" customFormat="1" ht="3.95" customHeight="1">
      <c r="A46" s="236"/>
      <c r="B46" s="236"/>
      <c r="C46" s="251"/>
      <c r="D46" s="251"/>
      <c r="E46" s="220"/>
      <c r="F46" s="244"/>
    </row>
    <row r="47" spans="1:14" s="218" customFormat="1" ht="30" customHeight="1">
      <c r="A47" s="236" t="s">
        <v>360</v>
      </c>
      <c r="B47" s="237" t="s">
        <v>282</v>
      </c>
      <c r="C47" s="249" t="s">
        <v>361</v>
      </c>
      <c r="D47" s="258"/>
      <c r="E47" s="245">
        <v>7600</v>
      </c>
      <c r="F47" s="224" t="str">
        <f>IF(ISBLANK(E47),"",IF(ISNUMBER(E47),IF(E47-INT(E47)=0,"","  Errore ! Inserire un numero intero senza decimali"),"  Errore ! Inserire un numero intero senza decimali"))</f>
        <v/>
      </c>
      <c r="K47" s="225" t="str">
        <f>LEFT(A47,3)</f>
        <v>ORG</v>
      </c>
      <c r="L47" s="225" t="str">
        <f>RIGHT(A47,3)</f>
        <v>379</v>
      </c>
      <c r="M47" s="225" t="str">
        <f>B47</f>
        <v>INT</v>
      </c>
      <c r="N47" s="226">
        <f>IF(ISNUMBER(E47),ROUND(E47,0),"")</f>
        <v>7600</v>
      </c>
    </row>
    <row r="48" spans="1:14" s="218" customFormat="1" ht="3.95" customHeight="1">
      <c r="A48" s="236"/>
      <c r="B48" s="236"/>
      <c r="C48" s="251"/>
      <c r="D48" s="251"/>
      <c r="E48" s="220"/>
      <c r="F48" s="244"/>
    </row>
    <row r="49" spans="1:14" s="218" customFormat="1" ht="30" customHeight="1">
      <c r="A49" s="314" t="s">
        <v>362</v>
      </c>
      <c r="B49" s="237" t="s">
        <v>282</v>
      </c>
      <c r="C49" s="249" t="s">
        <v>363</v>
      </c>
      <c r="D49" s="258"/>
      <c r="E49" s="245">
        <v>4500</v>
      </c>
      <c r="F49" s="224" t="str">
        <f>IF(ISBLANK(E49),"",IF(ISNUMBER(E49),IF(E49-INT(E49)=0,"","  Errore ! Inserire un numero intero senza decimali"),"  Errore ! Inserire un numero intero senza decimali"))</f>
        <v/>
      </c>
      <c r="K49" s="225" t="str">
        <f>LEFT(A49,3)</f>
        <v>ORG</v>
      </c>
      <c r="L49" s="225" t="str">
        <f>RIGHT(A49,3)</f>
        <v>380</v>
      </c>
      <c r="M49" s="225" t="str">
        <f>B49</f>
        <v>INT</v>
      </c>
      <c r="N49" s="226">
        <f>IF(ISNUMBER(E49),ROUND(E49,0),"")</f>
        <v>4500</v>
      </c>
    </row>
    <row r="50" spans="1:14" s="218" customFormat="1" ht="3.95" customHeight="1">
      <c r="A50" s="236"/>
      <c r="B50" s="236"/>
      <c r="C50" s="251"/>
      <c r="D50" s="251"/>
      <c r="E50" s="220"/>
      <c r="F50" s="244"/>
    </row>
    <row r="51" spans="1:14" s="218" customFormat="1" ht="30" customHeight="1">
      <c r="A51" s="314" t="s">
        <v>364</v>
      </c>
      <c r="B51" s="237" t="s">
        <v>282</v>
      </c>
      <c r="C51" s="249" t="s">
        <v>365</v>
      </c>
      <c r="D51" s="258"/>
      <c r="E51" s="245">
        <v>6000</v>
      </c>
      <c r="F51" s="224" t="str">
        <f>IF(ISBLANK(E51),"",IF(ISNUMBER(E51),IF(E51-INT(E51)=0,"","  Errore ! Inserire un numero intero senza decimali"),"  Errore ! Inserire un numero intero senza decimali"))</f>
        <v/>
      </c>
      <c r="K51" s="225" t="str">
        <f>LEFT(A51,3)</f>
        <v>ORG</v>
      </c>
      <c r="L51" s="225" t="str">
        <f>RIGHT(A51,3)</f>
        <v>381</v>
      </c>
      <c r="M51" s="225" t="str">
        <f>B51</f>
        <v>INT</v>
      </c>
      <c r="N51" s="226">
        <f>IF(ISNUMBER(E51),ROUND(E51,0),"")</f>
        <v>6000</v>
      </c>
    </row>
    <row r="52" spans="1:14" s="218" customFormat="1" ht="3.95" customHeight="1">
      <c r="A52" s="236"/>
      <c r="B52" s="236"/>
      <c r="C52" s="251"/>
      <c r="D52" s="219"/>
      <c r="E52" s="220"/>
      <c r="F52" s="244"/>
    </row>
    <row r="53" spans="1:14" s="218" customFormat="1" ht="30" customHeight="1">
      <c r="A53" s="213" t="s">
        <v>366</v>
      </c>
      <c r="B53" s="213"/>
      <c r="C53" s="214" t="s">
        <v>367</v>
      </c>
      <c r="D53" s="215"/>
      <c r="E53" s="216"/>
      <c r="F53" s="244"/>
    </row>
    <row r="54" spans="1:14" s="218" customFormat="1" ht="3.95" customHeight="1">
      <c r="A54" s="219"/>
      <c r="B54" s="219"/>
      <c r="C54" s="219"/>
      <c r="D54" s="219"/>
      <c r="E54" s="220"/>
      <c r="F54" s="244"/>
    </row>
    <row r="55" spans="1:14" s="218" customFormat="1" ht="30" customHeight="1">
      <c r="A55" s="236" t="s">
        <v>368</v>
      </c>
      <c r="B55" s="222" t="s">
        <v>269</v>
      </c>
      <c r="C55" s="217" t="s">
        <v>369</v>
      </c>
      <c r="E55" s="223" t="s">
        <v>271</v>
      </c>
      <c r="F55" s="224" t="str">
        <f>IF(AND(LEN(E55)=1,OR(UPPER(E55)="N",UPPER(E55)="S")),"",IF(ISBLANK(E55),"","  Errore ! Inserire S o N"))</f>
        <v/>
      </c>
      <c r="K55" s="225" t="str">
        <f>LEFT(A55,3)</f>
        <v>PEO</v>
      </c>
      <c r="L55" s="225" t="str">
        <f>RIGHT(A55,3)</f>
        <v>176</v>
      </c>
      <c r="M55" s="225" t="str">
        <f>B55</f>
        <v>FLAG</v>
      </c>
      <c r="N55" s="226" t="str">
        <f>IF(AND(LEN(E55)=1,OR(UPPER(E55)="N",UPPER(E55)="S")),UPPER(E55),"")</f>
        <v>S</v>
      </c>
    </row>
    <row r="56" spans="1:14" s="218" customFormat="1" ht="3.95" customHeight="1">
      <c r="A56" s="221"/>
      <c r="B56" s="221"/>
      <c r="C56" s="219"/>
      <c r="D56" s="219"/>
      <c r="E56" s="220"/>
      <c r="F56" s="244"/>
    </row>
    <row r="57" spans="1:14" s="218" customFormat="1" ht="30" customHeight="1">
      <c r="A57" s="221" t="s">
        <v>370</v>
      </c>
      <c r="B57" s="222" t="s">
        <v>282</v>
      </c>
      <c r="C57" s="217" t="s">
        <v>371</v>
      </c>
      <c r="E57" s="245">
        <v>2515</v>
      </c>
      <c r="F57" s="224" t="str">
        <f>IF(ISBLANK(E57),"",IF(ISNUMBER(E57),IF(E57-INT(E57)=0,"","  Errore ! Inserire un numero intero senza decimali"),"  Errore ! Inserire un numero intero senza decimali"))</f>
        <v/>
      </c>
      <c r="K57" s="225" t="str">
        <f>LEFT(A57,3)</f>
        <v>PEO</v>
      </c>
      <c r="L57" s="225" t="str">
        <f>RIGHT(A57,3)</f>
        <v>111</v>
      </c>
      <c r="M57" s="225" t="str">
        <f>B57</f>
        <v>INT</v>
      </c>
      <c r="N57" s="226">
        <f>IF(ISNUMBER(E57),ROUND(E57,0),"")</f>
        <v>2515</v>
      </c>
    </row>
    <row r="58" spans="1:14" s="218" customFormat="1" ht="3.95" customHeight="1">
      <c r="A58" s="221"/>
      <c r="B58" s="221"/>
      <c r="C58" s="219"/>
      <c r="D58" s="219"/>
      <c r="E58" s="220"/>
      <c r="F58" s="244"/>
    </row>
    <row r="59" spans="1:14" s="218" customFormat="1" ht="30" customHeight="1">
      <c r="A59" s="221" t="s">
        <v>372</v>
      </c>
      <c r="B59" s="222" t="s">
        <v>282</v>
      </c>
      <c r="C59" s="217" t="s">
        <v>373</v>
      </c>
      <c r="E59" s="245">
        <v>2445</v>
      </c>
      <c r="F59" s="224" t="str">
        <f>IF(ISBLANK(E59),"",IF(ISNUMBER(E59),IF(E59-INT(E59)=0,"","  Errore ! Inserire un numero intero senza decimali"),"  Errore ! Inserire un numero intero senza decimali"))</f>
        <v/>
      </c>
      <c r="K59" s="225" t="str">
        <f>LEFT(A59,3)</f>
        <v>PEO</v>
      </c>
      <c r="L59" s="225" t="str">
        <f>RIGHT(A59,3)</f>
        <v>188</v>
      </c>
      <c r="M59" s="225" t="str">
        <f>B59</f>
        <v>INT</v>
      </c>
      <c r="N59" s="226">
        <f>IF(ISNUMBER(E59),ROUND(E59,0),"")</f>
        <v>2445</v>
      </c>
    </row>
    <row r="60" spans="1:14" s="218" customFormat="1" ht="3.95" customHeight="1">
      <c r="A60" s="221"/>
      <c r="B60" s="221"/>
      <c r="C60" s="219"/>
      <c r="D60" s="219"/>
      <c r="E60" s="220"/>
      <c r="F60" s="244"/>
    </row>
    <row r="61" spans="1:14" s="218" customFormat="1" ht="30" customHeight="1">
      <c r="A61" s="221" t="s">
        <v>374</v>
      </c>
      <c r="B61" s="222" t="s">
        <v>269</v>
      </c>
      <c r="C61" s="230" t="s">
        <v>375</v>
      </c>
      <c r="E61" s="223" t="s">
        <v>328</v>
      </c>
      <c r="F61" s="224" t="str">
        <f>IF(AND(LEN(E61)=1,OR(UPPER(E61)="N",UPPER(E61)="S")),"",IF(ISBLANK(E61),"","  Errore ! Inserire S o N"))</f>
        <v/>
      </c>
      <c r="K61" s="225" t="str">
        <f>LEFT(A61,3)</f>
        <v>PEO</v>
      </c>
      <c r="L61" s="225" t="str">
        <f>RIGHT(A61,3)</f>
        <v>119</v>
      </c>
      <c r="M61" s="225" t="str">
        <f>B61</f>
        <v>FLAG</v>
      </c>
      <c r="N61" s="226" t="str">
        <f>IF(AND(LEN(E61)=1,OR(UPPER(E61)="N",UPPER(E61)="S")),UPPER(E61),"")</f>
        <v>N</v>
      </c>
    </row>
    <row r="62" spans="1:14" s="218" customFormat="1" ht="3.95" customHeight="1">
      <c r="A62" s="221"/>
      <c r="B62" s="221"/>
      <c r="C62" s="219"/>
      <c r="D62" s="219"/>
      <c r="E62" s="220"/>
      <c r="F62" s="244"/>
    </row>
    <row r="63" spans="1:14" s="218" customFormat="1" ht="30" customHeight="1">
      <c r="A63" s="236" t="s">
        <v>376</v>
      </c>
      <c r="B63" s="222" t="s">
        <v>269</v>
      </c>
      <c r="C63" s="217" t="s">
        <v>377</v>
      </c>
      <c r="E63" s="223" t="s">
        <v>271</v>
      </c>
      <c r="F63" s="224" t="str">
        <f>IF(AND(LEN(E63)=1,OR(UPPER(E63)="N",UPPER(E63)="S")),"",IF(ISBLANK(E63),"","  Errore ! Inserire S o N"))</f>
        <v/>
      </c>
      <c r="K63" s="225" t="str">
        <f>LEFT(A63,3)</f>
        <v>PEO</v>
      </c>
      <c r="L63" s="225" t="str">
        <f>RIGHT(A63,3)</f>
        <v>266</v>
      </c>
      <c r="M63" s="225" t="str">
        <f>B63</f>
        <v>FLAG</v>
      </c>
      <c r="N63" s="226" t="str">
        <f>IF(AND(LEN(E63)=1,OR(UPPER(E63)="N",UPPER(E63)="S")),UPPER(E63),"")</f>
        <v>S</v>
      </c>
    </row>
    <row r="64" spans="1:14" s="218" customFormat="1" ht="3.95" customHeight="1">
      <c r="A64" s="221"/>
      <c r="B64" s="221"/>
      <c r="C64" s="219"/>
      <c r="D64" s="219"/>
      <c r="E64" s="220"/>
      <c r="F64" s="244"/>
    </row>
    <row r="65" spans="1:14" s="218" customFormat="1" ht="30" customHeight="1">
      <c r="A65" s="221" t="s">
        <v>378</v>
      </c>
      <c r="B65" s="222" t="s">
        <v>282</v>
      </c>
      <c r="C65" s="217" t="s">
        <v>379</v>
      </c>
      <c r="E65" s="245">
        <v>1640000</v>
      </c>
      <c r="F65" s="224" t="str">
        <f>IF(ISBLANK(E65),"",IF(ISNUMBER(E65),IF(E65-INT(E65)=0,"","  Errore ! Inserire un numero intero senza decimali"),"  Errore ! Inserire un numero intero senza decimali"))</f>
        <v/>
      </c>
      <c r="K65" s="225" t="str">
        <f>LEFT(A65,3)</f>
        <v>PEO</v>
      </c>
      <c r="L65" s="225" t="str">
        <f>RIGHT(A65,3)</f>
        <v>133</v>
      </c>
      <c r="M65" s="225" t="str">
        <f>B65</f>
        <v>INT</v>
      </c>
      <c r="N65" s="226">
        <f>IF(ISNUMBER(E65),ROUND(E65,0),"")</f>
        <v>1640000</v>
      </c>
    </row>
    <row r="66" spans="1:14" s="218" customFormat="1" ht="3.95" customHeight="1">
      <c r="A66" s="246"/>
      <c r="B66" s="246"/>
      <c r="C66" s="219"/>
      <c r="D66" s="219"/>
      <c r="E66" s="220"/>
      <c r="F66" s="244"/>
    </row>
    <row r="67" spans="1:14" s="218" customFormat="1" ht="30" customHeight="1">
      <c r="A67" s="213" t="s">
        <v>314</v>
      </c>
      <c r="B67" s="213"/>
      <c r="C67" s="214" t="s">
        <v>315</v>
      </c>
      <c r="D67" s="215"/>
      <c r="E67" s="216"/>
      <c r="F67" s="244"/>
    </row>
    <row r="68" spans="1:14" s="218" customFormat="1" ht="3.95" customHeight="1">
      <c r="A68" s="219"/>
      <c r="B68" s="219"/>
      <c r="C68" s="219"/>
      <c r="D68" s="219"/>
      <c r="E68" s="220"/>
      <c r="F68" s="244"/>
    </row>
    <row r="69" spans="1:14" s="258" customFormat="1" ht="30" customHeight="1">
      <c r="A69" s="228" t="s">
        <v>380</v>
      </c>
      <c r="B69" s="229" t="s">
        <v>269</v>
      </c>
      <c r="C69" s="230" t="s">
        <v>381</v>
      </c>
      <c r="E69" s="223" t="s">
        <v>328</v>
      </c>
      <c r="F69" s="224" t="str">
        <f>IF(AND(LEN(E69)=1,OR(UPPER(E69)="N",UPPER(E69)="S")),"",IF(ISBLANK(E69),"","  Errore ! Inserire S o N"))</f>
        <v/>
      </c>
      <c r="G69" s="218"/>
      <c r="H69" s="218"/>
      <c r="I69" s="218"/>
      <c r="J69" s="218"/>
      <c r="K69" s="225" t="str">
        <f>LEFT(A69,3)</f>
        <v>PRD</v>
      </c>
      <c r="L69" s="225" t="str">
        <f>RIGHT(A69,3)</f>
        <v>382</v>
      </c>
      <c r="M69" s="225" t="str">
        <f>B69</f>
        <v>FLAG</v>
      </c>
      <c r="N69" s="226" t="str">
        <f>IF(AND(LEN(E69)=1,OR(UPPER(E69)="N",UPPER(E69)="S")),UPPER(E69),"")</f>
        <v>N</v>
      </c>
    </row>
    <row r="70" spans="1:14" s="258" customFormat="1" ht="3.95" customHeight="1">
      <c r="A70" s="236"/>
      <c r="B70" s="236"/>
      <c r="C70" s="251"/>
      <c r="D70" s="251"/>
      <c r="E70" s="259"/>
      <c r="F70" s="297"/>
    </row>
    <row r="71" spans="1:14" s="258" customFormat="1" ht="30" customHeight="1">
      <c r="A71" s="228" t="s">
        <v>382</v>
      </c>
      <c r="B71" s="229" t="s">
        <v>282</v>
      </c>
      <c r="C71" s="230" t="s">
        <v>383</v>
      </c>
      <c r="E71" s="245">
        <v>0</v>
      </c>
      <c r="F71" s="224" t="str">
        <f>IF(ISBLANK(E71),"",IF(ISNUMBER(E71),IF(E71-INT(E71)=0,"","  Errore ! Inserire un numero intero senza decimali"),"  Errore ! Inserire un numero intero senza decimali"))</f>
        <v/>
      </c>
      <c r="G71" s="218"/>
      <c r="H71" s="218"/>
      <c r="I71" s="218"/>
      <c r="J71" s="218"/>
      <c r="K71" s="225" t="str">
        <f>LEFT(A71,3)</f>
        <v>PRD</v>
      </c>
      <c r="L71" s="225" t="str">
        <f>RIGHT(A71,3)</f>
        <v>368</v>
      </c>
      <c r="M71" s="225" t="str">
        <f>B71</f>
        <v>INT</v>
      </c>
      <c r="N71" s="226">
        <f>IF(ISNUMBER(E71),ROUND(E71,0),"")</f>
        <v>0</v>
      </c>
    </row>
    <row r="72" spans="1:14" s="258" customFormat="1" ht="3.95" customHeight="1">
      <c r="A72" s="228"/>
      <c r="B72" s="228"/>
      <c r="C72" s="234"/>
      <c r="D72" s="251"/>
      <c r="E72" s="259"/>
      <c r="F72" s="297"/>
    </row>
    <row r="73" spans="1:14" s="258" customFormat="1" ht="30" customHeight="1">
      <c r="A73" s="228" t="s">
        <v>384</v>
      </c>
      <c r="B73" s="229" t="s">
        <v>282</v>
      </c>
      <c r="C73" s="230" t="s">
        <v>385</v>
      </c>
      <c r="E73" s="245">
        <v>14786123</v>
      </c>
      <c r="F73" s="224" t="str">
        <f>IF(ISBLANK(E73),"",IF(ISNUMBER(E73),IF(E73-INT(E73)=0,"","  Errore ! Inserire un numero intero senza decimali"),"  Errore ! Inserire un numero intero senza decimali"))</f>
        <v/>
      </c>
      <c r="G73" s="218"/>
      <c r="H73" s="218"/>
      <c r="I73" s="218"/>
      <c r="J73" s="218"/>
      <c r="K73" s="225" t="str">
        <f>LEFT(A73,3)</f>
        <v>PRD</v>
      </c>
      <c r="L73" s="225" t="str">
        <f>RIGHT(A73,3)</f>
        <v>369</v>
      </c>
      <c r="M73" s="225" t="str">
        <f>B73</f>
        <v>INT</v>
      </c>
      <c r="N73" s="226">
        <f>IF(ISNUMBER(E73),ROUND(E73,0),"")</f>
        <v>14786123</v>
      </c>
    </row>
    <row r="74" spans="1:14" s="258" customFormat="1" ht="3.95" customHeight="1">
      <c r="A74" s="236"/>
      <c r="B74" s="236"/>
      <c r="C74" s="251"/>
      <c r="D74" s="251"/>
      <c r="E74" s="259"/>
      <c r="F74" s="297"/>
    </row>
    <row r="75" spans="1:14" s="258" customFormat="1" ht="30" customHeight="1">
      <c r="A75" s="228" t="s">
        <v>386</v>
      </c>
      <c r="B75" s="229" t="s">
        <v>282</v>
      </c>
      <c r="C75" s="230" t="s">
        <v>387</v>
      </c>
      <c r="E75" s="245">
        <v>14786123</v>
      </c>
      <c r="F75" s="224" t="str">
        <f>IF(ISBLANK(E75),"",IF(ISNUMBER(E75),IF(E75-INT(E75)=0,"","  Errore ! Inserire un numero intero senza decimali"),"  Errore ! Inserire un numero intero senza decimali"))</f>
        <v/>
      </c>
      <c r="G75" s="218"/>
      <c r="H75" s="218"/>
      <c r="I75" s="218"/>
      <c r="J75" s="218"/>
      <c r="K75" s="225" t="str">
        <f>LEFT(A75,3)</f>
        <v>PRD</v>
      </c>
      <c r="L75" s="225" t="str">
        <f>RIGHT(A75,3)</f>
        <v>370</v>
      </c>
      <c r="M75" s="225" t="str">
        <f>B75</f>
        <v>INT</v>
      </c>
      <c r="N75" s="226">
        <f>IF(ISNUMBER(E75),ROUND(E75,0),"")</f>
        <v>14786123</v>
      </c>
    </row>
    <row r="76" spans="1:14" s="258" customFormat="1" ht="3.95" customHeight="1">
      <c r="A76" s="221"/>
      <c r="B76" s="221"/>
      <c r="C76" s="251"/>
      <c r="D76" s="251"/>
      <c r="E76" s="259"/>
      <c r="F76" s="297"/>
    </row>
    <row r="77" spans="1:14" s="218" customFormat="1" ht="30" customHeight="1">
      <c r="A77" s="213" t="s">
        <v>329</v>
      </c>
      <c r="B77" s="213"/>
      <c r="C77" s="214" t="s">
        <v>330</v>
      </c>
      <c r="D77" s="215"/>
      <c r="E77" s="216"/>
      <c r="F77" s="287"/>
    </row>
    <row r="78" spans="1:14" s="218" customFormat="1" ht="3.95" customHeight="1">
      <c r="A78" s="261"/>
      <c r="B78" s="261"/>
      <c r="C78" s="219"/>
      <c r="D78" s="219"/>
      <c r="E78" s="220"/>
      <c r="F78" s="287"/>
    </row>
    <row r="79" spans="1:14" s="218" customFormat="1">
      <c r="A79" s="221" t="s">
        <v>331</v>
      </c>
      <c r="B79" s="222" t="s">
        <v>332</v>
      </c>
      <c r="C79" s="219" t="s">
        <v>333</v>
      </c>
      <c r="E79" s="220"/>
      <c r="F79" s="217"/>
      <c r="K79" s="225" t="str">
        <f>LEFT(A79,3)</f>
        <v>INF</v>
      </c>
      <c r="L79" s="225" t="str">
        <f>RIGHT(A79,3)</f>
        <v>209</v>
      </c>
      <c r="M79" s="225" t="str">
        <f>B79</f>
        <v>NOTE</v>
      </c>
      <c r="N79" s="218" t="str">
        <f>IF(ISBLANK(C80),"",LEFT(C80,1500))</f>
        <v/>
      </c>
    </row>
    <row r="80" spans="1:14" s="218" customFormat="1" ht="45" customHeight="1">
      <c r="A80" s="262"/>
      <c r="B80" s="262"/>
      <c r="C80" s="263"/>
      <c r="D80" s="264"/>
      <c r="E80" s="265"/>
      <c r="F80" s="266" t="str">
        <f>IF(LEN(C80)&gt;1500,"Attenzione, è stato superato il numero massimo di 1500 caratteri","")</f>
        <v/>
      </c>
    </row>
    <row r="81" spans="1:14">
      <c r="A81" s="267"/>
      <c r="B81" s="267"/>
      <c r="C81" s="268"/>
      <c r="D81" s="268"/>
      <c r="E81" s="269"/>
    </row>
    <row r="82" spans="1:14">
      <c r="A82" s="221" t="s">
        <v>334</v>
      </c>
      <c r="B82" s="222" t="s">
        <v>332</v>
      </c>
      <c r="C82" s="219" t="s">
        <v>335</v>
      </c>
      <c r="E82" s="220"/>
      <c r="F82" s="217"/>
      <c r="G82" s="218"/>
      <c r="H82" s="218"/>
      <c r="I82" s="218"/>
      <c r="J82" s="218"/>
      <c r="K82" s="225" t="str">
        <f>LEFT(A82,3)</f>
        <v>INF</v>
      </c>
      <c r="L82" s="225" t="str">
        <f>RIGHT(A82,3)</f>
        <v>127</v>
      </c>
      <c r="M82" s="225" t="str">
        <f>B82</f>
        <v>NOTE</v>
      </c>
      <c r="N82" s="218" t="str">
        <f>IF(ISBLANK(C83),"",LEFT(C83,1500))</f>
        <v>1) FONDI CERTIFICATI DALL'ORGANO DI CONTROLLO DOPO SOTTOSCRIZIONE CCIA - 2) FONDI ANNO 2018 PIU' ALTI DEL 2017 PERCHE' AFFERITI ATS A REGIME PER L'ANNO DI RILEVAZIONE</v>
      </c>
    </row>
    <row r="83" spans="1:14" ht="45" customHeight="1">
      <c r="A83" s="270"/>
      <c r="B83" s="270"/>
      <c r="C83" s="263" t="s">
        <v>388</v>
      </c>
      <c r="D83" s="264"/>
      <c r="E83" s="265"/>
      <c r="F83" s="266" t="str">
        <f>IF(LEN(C83)&gt;1500,"Attenzione, è stato superato il numero massimo di 1500 caratteri","")</f>
        <v/>
      </c>
      <c r="K83" s="271" t="s">
        <v>89</v>
      </c>
    </row>
  </sheetData>
  <sheetCalcPr fullCalcOnLoad="1"/>
  <sheetProtection password="EA98" sheet="1" selectLockedCells="1"/>
  <mergeCells count="5">
    <mergeCell ref="F2:F3"/>
    <mergeCell ref="F4:F5"/>
    <mergeCell ref="F6:F9"/>
    <mergeCell ref="C80:E80"/>
    <mergeCell ref="C83:E83"/>
  </mergeCells>
  <dataValidations count="5">
    <dataValidation type="textLength" allowBlank="1" showInputMessage="1" showErrorMessage="1" error="Inserire massimo 1500 caratteri" sqref="C83:E83 C80:E80">
      <formula1>0</formula1>
      <formula2>1500</formula2>
    </dataValidation>
    <dataValidation type="list" allowBlank="1" showDropDown="1" showInputMessage="1" showErrorMessage="1" errorTitle="Errore di digitazione" error="Digitare 'S' o 'N' o lasciare in bianco" sqref="E15 E13 E55 E61 E63 E69">
      <formula1>"s,n,S,N"</formula1>
    </dataValidation>
    <dataValidation type="date" allowBlank="1" showInputMessage="1" showErrorMessage="1" errorTitle="Errore di digitazione" error="Digitare una data valida nel formato gg/mm/aaaa" sqref="E20">
      <formula1>42005</formula1>
      <formula2>TODAY()</formula2>
    </dataValidation>
    <dataValidation type="whole" operator="lessThan" allowBlank="1" showInputMessage="1" showErrorMessage="1" errorTitle="Errore di digitazione" error="Inserire solo numeri interi o lasciare vuoto." sqref="E23 E35 E39 E41 E43 E45 E47 E49 E51 E57 E59 E65 E71 E73 E75 E27 E29 E31 E33">
      <formula1>100000000000000</formula1>
    </dataValidation>
    <dataValidation type="date" allowBlank="1" showInputMessage="1" showErrorMessage="1" errorTitle="Errore di digitazione" error="Digitare una data non anteriore al 1 Gennaio dell'anno precedente alla di rilevazione (gg/mm/aaaa)" sqref="E21 E17 E19">
      <formula1>42736</formula1>
      <formula2>TODAY()</formula2>
    </dataValidation>
  </dataValidations>
  <printOptions horizontalCentered="1"/>
  <pageMargins left="0.39370078740157483" right="0.39370078740157483" top="0.98425196850393704" bottom="0.39370078740157483" header="0.31496062992125984" footer="0.31496062992125984"/>
  <pageSetup paperSize="9" scale="44" orientation="portrait" r:id="rId1"/>
  <rowBreaks count="1" manualBreakCount="1">
    <brk id="5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9</vt:i4>
      </vt:variant>
    </vt:vector>
  </HeadingPairs>
  <TitlesOfParts>
    <vt:vector size="18" baseType="lpstr">
      <vt:lpstr>t15(1)</vt:lpstr>
      <vt:lpstr>t15(1)_Dett</vt:lpstr>
      <vt:lpstr>t15(2)</vt:lpstr>
      <vt:lpstr>t15(2)_Dett</vt:lpstr>
      <vt:lpstr>t15(3)</vt:lpstr>
      <vt:lpstr>t15(3)_Dett</vt:lpstr>
      <vt:lpstr>SICI(1)</vt:lpstr>
      <vt:lpstr>SICI(2)</vt:lpstr>
      <vt:lpstr>SICI(3)</vt:lpstr>
      <vt:lpstr>'SICI(1)'!Area_stampa</vt:lpstr>
      <vt:lpstr>'SICI(2)'!Area_stampa</vt:lpstr>
      <vt:lpstr>'SICI(3)'!Area_stampa</vt:lpstr>
      <vt:lpstr>'t15(1)'!Area_stampa</vt:lpstr>
      <vt:lpstr>'t15(2)'!Area_stampa</vt:lpstr>
      <vt:lpstr>'t15(3)'!Area_stampa</vt:lpstr>
      <vt:lpstr>'t15(1)'!Titoli_stampa</vt:lpstr>
      <vt:lpstr>'t15(2)'!Titoli_stampa</vt:lpstr>
      <vt:lpstr>'t15(3)'!Titoli_stampa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D4052</dc:creator>
  <cp:lastModifiedBy>D4052</cp:lastModifiedBy>
  <dcterms:created xsi:type="dcterms:W3CDTF">2021-06-16T11:40:34Z</dcterms:created>
  <dcterms:modified xsi:type="dcterms:W3CDTF">2021-06-16T11:41:36Z</dcterms:modified>
</cp:coreProperties>
</file>