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0" yWindow="3570" windowWidth="12165" windowHeight="9630"/>
  </bookViews>
  <sheets>
    <sheet name="azienda - sett - 2022" sheetId="6" r:id="rId1"/>
    <sheet name="Foglio1" sheetId="7" r:id="rId2"/>
  </sheets>
  <definedNames>
    <definedName name="_xlnm.Print_Area" localSheetId="0">'azienda - sett - 2022'!$A$1:$R$387</definedName>
  </definedNames>
  <calcPr calcId="145621"/>
</workbook>
</file>

<file path=xl/calcChain.xml><?xml version="1.0" encoding="utf-8"?>
<calcChain xmlns="http://schemas.openxmlformats.org/spreadsheetml/2006/main">
  <c r="H140" i="6" l="1"/>
  <c r="K323" i="6" l="1"/>
  <c r="P323" i="6" s="1"/>
  <c r="H323" i="6"/>
  <c r="K322" i="6"/>
  <c r="P322" i="6" s="1"/>
  <c r="H322" i="6"/>
  <c r="N323" i="6" l="1"/>
  <c r="K292" i="6"/>
  <c r="P292" i="6" s="1"/>
  <c r="H292" i="6"/>
  <c r="H371" i="6"/>
  <c r="K371" i="6"/>
  <c r="N371" i="6" s="1"/>
  <c r="K182" i="6"/>
  <c r="K183" i="6"/>
  <c r="L183" i="6" s="1"/>
  <c r="P183" i="6" s="1"/>
  <c r="K184" i="6"/>
  <c r="K185" i="6"/>
  <c r="L185" i="6" s="1"/>
  <c r="P185" i="6" s="1"/>
  <c r="K186" i="6"/>
  <c r="K187" i="6"/>
  <c r="L187" i="6" s="1"/>
  <c r="P187" i="6" s="1"/>
  <c r="K188" i="6"/>
  <c r="H182" i="6"/>
  <c r="H188" i="6"/>
  <c r="H187" i="6"/>
  <c r="H186" i="6"/>
  <c r="H185" i="6"/>
  <c r="H184" i="6"/>
  <c r="H183" i="6"/>
  <c r="H181" i="6"/>
  <c r="K181" i="6"/>
  <c r="L181" i="6" s="1"/>
  <c r="P181" i="6" s="1"/>
  <c r="K147" i="6"/>
  <c r="P147" i="6" s="1"/>
  <c r="K148" i="6"/>
  <c r="P148" i="6" s="1"/>
  <c r="H148" i="6"/>
  <c r="H147" i="6"/>
  <c r="P371" i="6" l="1"/>
  <c r="N182" i="6"/>
  <c r="P182" i="6" s="1"/>
  <c r="L188" i="6"/>
  <c r="P188" i="6" s="1"/>
  <c r="L186" i="6"/>
  <c r="P186" i="6" s="1"/>
  <c r="L184" i="6"/>
  <c r="P184" i="6" s="1"/>
  <c r="K136" i="6" l="1"/>
  <c r="L136" i="6" s="1"/>
  <c r="H136" i="6"/>
  <c r="H166" i="6"/>
  <c r="K166" i="6"/>
  <c r="L166" i="6" s="1"/>
  <c r="P166" i="6" s="1"/>
  <c r="P136" i="6" l="1"/>
  <c r="K127" i="6" l="1"/>
  <c r="P127" i="6" s="1"/>
  <c r="H127" i="6"/>
  <c r="K266" i="6"/>
  <c r="L266" i="6" s="1"/>
  <c r="H266" i="6"/>
  <c r="K265" i="6"/>
  <c r="L265" i="6" s="1"/>
  <c r="H265" i="6"/>
  <c r="K264" i="6"/>
  <c r="L264" i="6" s="1"/>
  <c r="H264" i="6"/>
  <c r="K250" i="6"/>
  <c r="L250" i="6" s="1"/>
  <c r="H250" i="6"/>
  <c r="K249" i="6"/>
  <c r="L249" i="6" s="1"/>
  <c r="H249" i="6"/>
  <c r="K246" i="6"/>
  <c r="L246" i="6" s="1"/>
  <c r="H246" i="6"/>
  <c r="K229" i="6"/>
  <c r="L229" i="6" s="1"/>
  <c r="H229" i="6"/>
  <c r="K228" i="6"/>
  <c r="L228" i="6" s="1"/>
  <c r="H228" i="6"/>
  <c r="K227" i="6"/>
  <c r="L227" i="6" s="1"/>
  <c r="H227" i="6"/>
  <c r="K223" i="6"/>
  <c r="L223" i="6" s="1"/>
  <c r="H223" i="6"/>
  <c r="K213" i="6"/>
  <c r="L213" i="6" s="1"/>
  <c r="H213" i="6"/>
  <c r="K211" i="6"/>
  <c r="L211" i="6" s="1"/>
  <c r="H211" i="6"/>
  <c r="P223" i="6" l="1"/>
  <c r="P264" i="6"/>
  <c r="P265" i="6"/>
  <c r="P266" i="6"/>
  <c r="P250" i="6"/>
  <c r="P249" i="6"/>
  <c r="P246" i="6"/>
  <c r="P227" i="6"/>
  <c r="P228" i="6"/>
  <c r="P229" i="6"/>
  <c r="P213" i="6"/>
  <c r="P211" i="6"/>
  <c r="K192" i="6"/>
  <c r="L192" i="6" s="1"/>
  <c r="H192" i="6"/>
  <c r="K97" i="6"/>
  <c r="P97" i="6" s="1"/>
  <c r="K96" i="6"/>
  <c r="P192" i="6" l="1"/>
  <c r="H41" i="6" l="1"/>
  <c r="K41" i="6"/>
  <c r="P41" i="6" s="1"/>
  <c r="K108" i="6" l="1"/>
  <c r="P108" i="6" s="1"/>
  <c r="H108" i="6"/>
  <c r="K107" i="6"/>
  <c r="P107" i="6" s="1"/>
  <c r="H107" i="6"/>
  <c r="K76" i="6"/>
  <c r="K75" i="6"/>
  <c r="K73" i="6"/>
  <c r="P73" i="6" s="1"/>
  <c r="P76" i="6" l="1"/>
  <c r="P75" i="6"/>
  <c r="K395" i="6" l="1"/>
  <c r="P395" i="6" s="1"/>
  <c r="H395" i="6"/>
  <c r="K394" i="6"/>
  <c r="P394" i="6" s="1"/>
  <c r="H394" i="6"/>
  <c r="K392" i="6"/>
  <c r="P392" i="6" s="1"/>
  <c r="H392" i="6"/>
  <c r="K391" i="6"/>
  <c r="P391" i="6" s="1"/>
  <c r="H391" i="6"/>
  <c r="K389" i="6"/>
  <c r="P389" i="6" s="1"/>
  <c r="H389" i="6"/>
  <c r="K260" i="6" l="1"/>
  <c r="L260" i="6" s="1"/>
  <c r="P260" i="6" s="1"/>
  <c r="H260" i="6"/>
  <c r="K262" i="6"/>
  <c r="H262" i="6"/>
  <c r="L262" i="6" l="1"/>
  <c r="P262" i="6" s="1"/>
  <c r="K92" i="6"/>
  <c r="H92" i="6"/>
  <c r="K189" i="6"/>
  <c r="H189" i="6"/>
  <c r="K68" i="6"/>
  <c r="H68" i="6"/>
  <c r="K67" i="6"/>
  <c r="H67" i="6"/>
  <c r="K65" i="6"/>
  <c r="H65" i="6"/>
  <c r="K64" i="6"/>
  <c r="H64" i="6"/>
  <c r="K63" i="6"/>
  <c r="H63" i="6"/>
  <c r="K62" i="6"/>
  <c r="H62" i="6"/>
  <c r="K59" i="6"/>
  <c r="H59" i="6"/>
  <c r="K56" i="6"/>
  <c r="H56" i="6"/>
  <c r="H54" i="6"/>
  <c r="K54" i="6"/>
  <c r="L54" i="6" s="1"/>
  <c r="P54" i="6" s="1"/>
  <c r="L92" i="6" l="1"/>
  <c r="P92" i="6" s="1"/>
  <c r="L189" i="6"/>
  <c r="N189" i="6" s="1"/>
  <c r="L68" i="6"/>
  <c r="P68" i="6" s="1"/>
  <c r="L67" i="6"/>
  <c r="P67" i="6" s="1"/>
  <c r="L65" i="6"/>
  <c r="P65" i="6" s="1"/>
  <c r="L64" i="6"/>
  <c r="P64" i="6" s="1"/>
  <c r="L63" i="6"/>
  <c r="P63" i="6" s="1"/>
  <c r="L62" i="6"/>
  <c r="P62" i="6" s="1"/>
  <c r="L59" i="6"/>
  <c r="P59" i="6" s="1"/>
  <c r="L56" i="6"/>
  <c r="P56" i="6" s="1"/>
  <c r="P189" i="6" l="1"/>
  <c r="K47" i="6" l="1"/>
  <c r="P47" i="6" s="1"/>
  <c r="H47" i="6"/>
  <c r="H74" i="6" l="1"/>
  <c r="K74" i="6"/>
  <c r="P74" i="6" s="1"/>
  <c r="K87" i="6"/>
  <c r="P87" i="6" s="1"/>
  <c r="H87" i="6"/>
  <c r="K45" i="6"/>
  <c r="K22" i="6" l="1"/>
  <c r="N22" i="6" l="1"/>
  <c r="P22" i="6" s="1"/>
  <c r="K234" i="6" l="1"/>
  <c r="H234" i="6"/>
  <c r="P218" i="6"/>
  <c r="H218" i="6"/>
  <c r="H3" i="6"/>
  <c r="K3" i="6"/>
  <c r="H165" i="6"/>
  <c r="K165" i="6"/>
  <c r="H38" i="6"/>
  <c r="K38" i="6"/>
  <c r="N165" i="6" l="1"/>
  <c r="P165" i="6" s="1"/>
  <c r="N234" i="6"/>
  <c r="P234" i="6" s="1"/>
  <c r="L38" i="6"/>
  <c r="P38" i="6" s="1"/>
  <c r="K163" i="6"/>
  <c r="P163" i="6" s="1"/>
  <c r="H163" i="6"/>
  <c r="K162" i="6"/>
  <c r="P162" i="6" s="1"/>
  <c r="H162" i="6"/>
  <c r="K194" i="6" l="1"/>
  <c r="H194" i="6"/>
  <c r="K313" i="6"/>
  <c r="P313" i="6" s="1"/>
  <c r="K314" i="6"/>
  <c r="P314" i="6" s="1"/>
  <c r="H314" i="6"/>
  <c r="H313" i="6"/>
  <c r="K309" i="6"/>
  <c r="P309" i="6" s="1"/>
  <c r="H309" i="6"/>
  <c r="K304" i="6"/>
  <c r="P304" i="6" s="1"/>
  <c r="H304" i="6"/>
  <c r="K320" i="6"/>
  <c r="P320" i="6" s="1"/>
  <c r="H320" i="6"/>
  <c r="K321" i="6"/>
  <c r="P321" i="6" s="1"/>
  <c r="H321" i="6"/>
  <c r="K345" i="6"/>
  <c r="P345" i="6" s="1"/>
  <c r="H345" i="6"/>
  <c r="K291" i="6"/>
  <c r="P291" i="6" s="1"/>
  <c r="H291" i="6"/>
  <c r="K290" i="6"/>
  <c r="P290" i="6" s="1"/>
  <c r="H290" i="6"/>
  <c r="K106" i="6"/>
  <c r="P106" i="6" s="1"/>
  <c r="H106" i="6"/>
  <c r="K354" i="6"/>
  <c r="P354" i="6" s="1"/>
  <c r="H354" i="6"/>
  <c r="K370" i="6"/>
  <c r="P370" i="6" s="1"/>
  <c r="H370" i="6"/>
  <c r="K360" i="6"/>
  <c r="P360" i="6" s="1"/>
  <c r="H360" i="6"/>
  <c r="K364" i="6"/>
  <c r="P364" i="6" s="1"/>
  <c r="H364" i="6"/>
  <c r="K363" i="6"/>
  <c r="P363" i="6" s="1"/>
  <c r="H363" i="6"/>
  <c r="H365" i="6"/>
  <c r="K365" i="6"/>
  <c r="P365" i="6" s="1"/>
  <c r="K352" i="6"/>
  <c r="P352" i="6" s="1"/>
  <c r="H352" i="6"/>
  <c r="K348" i="6"/>
  <c r="P348" i="6" s="1"/>
  <c r="H348" i="6"/>
  <c r="K356" i="6"/>
  <c r="P356" i="6" s="1"/>
  <c r="H356" i="6"/>
  <c r="H351" i="6"/>
  <c r="H350" i="6"/>
  <c r="K350" i="6"/>
  <c r="P350" i="6" s="1"/>
  <c r="K358" i="6"/>
  <c r="P358" i="6" s="1"/>
  <c r="H358" i="6"/>
  <c r="K294" i="6"/>
  <c r="P294" i="6" s="1"/>
  <c r="H294" i="6"/>
  <c r="K326" i="6"/>
  <c r="P326" i="6" s="1"/>
  <c r="H326" i="6"/>
  <c r="K317" i="6"/>
  <c r="P317" i="6" s="1"/>
  <c r="H317" i="6"/>
  <c r="K299" i="6"/>
  <c r="P299" i="6" s="1"/>
  <c r="H299" i="6"/>
  <c r="K301" i="6"/>
  <c r="P301" i="6" s="1"/>
  <c r="H301" i="6"/>
  <c r="K296" i="6"/>
  <c r="P296" i="6" s="1"/>
  <c r="H296" i="6"/>
  <c r="K340" i="6"/>
  <c r="P340" i="6" s="1"/>
  <c r="H340" i="6"/>
  <c r="K336" i="6"/>
  <c r="P336" i="6" s="1"/>
  <c r="H336" i="6"/>
  <c r="K330" i="6"/>
  <c r="P330" i="6" s="1"/>
  <c r="H330" i="6"/>
  <c r="L194" i="6" l="1"/>
  <c r="P194" i="6" s="1"/>
  <c r="K388" i="6"/>
  <c r="H388" i="6"/>
  <c r="K134" i="6"/>
  <c r="H134" i="6"/>
  <c r="L388" i="6" l="1"/>
  <c r="P388" i="6" s="1"/>
  <c r="L134" i="6"/>
  <c r="P134" i="6" s="1"/>
  <c r="K90" i="6" l="1"/>
  <c r="P90" i="6" s="1"/>
  <c r="H90" i="6"/>
  <c r="P3" i="6"/>
  <c r="H4" i="6"/>
  <c r="K4" i="6"/>
  <c r="P4" i="6" s="1"/>
  <c r="H8" i="6"/>
  <c r="K8" i="6"/>
  <c r="P8" i="6" s="1"/>
  <c r="K176" i="6" l="1"/>
  <c r="L176" i="6" s="1"/>
  <c r="H176" i="6"/>
  <c r="K178" i="6"/>
  <c r="L178" i="6" s="1"/>
  <c r="H178" i="6"/>
  <c r="K174" i="6"/>
  <c r="L174" i="6" s="1"/>
  <c r="H174" i="6"/>
  <c r="K172" i="6"/>
  <c r="L172" i="6" s="1"/>
  <c r="H172" i="6"/>
  <c r="K170" i="6"/>
  <c r="L170" i="6" s="1"/>
  <c r="H170" i="6"/>
  <c r="K168" i="6"/>
  <c r="H168" i="6"/>
  <c r="K144" i="6"/>
  <c r="N144" i="6" s="1"/>
  <c r="P144" i="6" s="1"/>
  <c r="H144" i="6"/>
  <c r="H142" i="6"/>
  <c r="K142" i="6"/>
  <c r="P142" i="6" s="1"/>
  <c r="K140" i="6"/>
  <c r="P140" i="6" s="1"/>
  <c r="H138" i="6"/>
  <c r="K138" i="6"/>
  <c r="P138" i="6" s="1"/>
  <c r="P176" i="6" l="1"/>
  <c r="P178" i="6"/>
  <c r="N168" i="6"/>
  <c r="P168" i="6" s="1"/>
  <c r="P174" i="6"/>
  <c r="P172" i="6"/>
  <c r="P170" i="6"/>
  <c r="K197" i="6" l="1"/>
  <c r="L197" i="6" s="1"/>
  <c r="K219" i="6"/>
  <c r="L219" i="6" s="1"/>
  <c r="K221" i="6"/>
  <c r="L221" i="6" s="1"/>
  <c r="K235" i="6"/>
  <c r="H39" i="6"/>
  <c r="N235" i="6" l="1"/>
  <c r="P235" i="6" s="1"/>
  <c r="P197" i="6"/>
  <c r="P219" i="6"/>
  <c r="P221" i="6"/>
  <c r="H173" i="6" l="1"/>
  <c r="K173" i="6"/>
  <c r="L173" i="6" s="1"/>
  <c r="P173" i="6" s="1"/>
  <c r="H171" i="6"/>
  <c r="K171" i="6"/>
  <c r="H169" i="6"/>
  <c r="K169" i="6"/>
  <c r="L169" i="6" s="1"/>
  <c r="P169" i="6" s="1"/>
  <c r="H284" i="6"/>
  <c r="K284" i="6"/>
  <c r="P284" i="6" s="1"/>
  <c r="H285" i="6"/>
  <c r="K285" i="6"/>
  <c r="N285" i="6" s="1"/>
  <c r="P285" i="6" s="1"/>
  <c r="H286" i="6"/>
  <c r="K286" i="6"/>
  <c r="N286" i="6" s="1"/>
  <c r="P286" i="6" s="1"/>
  <c r="H137" i="6"/>
  <c r="K137" i="6"/>
  <c r="H135" i="6"/>
  <c r="K135" i="6"/>
  <c r="K133" i="6"/>
  <c r="L133" i="6" s="1"/>
  <c r="K132" i="6"/>
  <c r="H133" i="6"/>
  <c r="H132" i="6"/>
  <c r="K104" i="6"/>
  <c r="P104" i="6" s="1"/>
  <c r="H104" i="6"/>
  <c r="H248" i="6"/>
  <c r="K248" i="6"/>
  <c r="L248" i="6" s="1"/>
  <c r="H247" i="6"/>
  <c r="K247" i="6"/>
  <c r="L247" i="6" s="1"/>
  <c r="H245" i="6"/>
  <c r="K245" i="6"/>
  <c r="L245" i="6" s="1"/>
  <c r="P217" i="6"/>
  <c r="H217" i="6"/>
  <c r="K215" i="6"/>
  <c r="H215" i="6"/>
  <c r="K70" i="6"/>
  <c r="P70" i="6" s="1"/>
  <c r="K71" i="6"/>
  <c r="P71" i="6" s="1"/>
  <c r="K72" i="6"/>
  <c r="P72" i="6" s="1"/>
  <c r="H70" i="6"/>
  <c r="H71" i="6"/>
  <c r="H72" i="6"/>
  <c r="H69" i="6"/>
  <c r="K69" i="6"/>
  <c r="P69" i="6" s="1"/>
  <c r="K48" i="6"/>
  <c r="H48" i="6"/>
  <c r="H22" i="6"/>
  <c r="H21" i="6"/>
  <c r="K21" i="6"/>
  <c r="N21" i="6" s="1"/>
  <c r="L171" i="6" l="1"/>
  <c r="P171" i="6" s="1"/>
  <c r="L132" i="6"/>
  <c r="P132" i="6" s="1"/>
  <c r="L135" i="6"/>
  <c r="P135" i="6" s="1"/>
  <c r="P133" i="6"/>
  <c r="N137" i="6"/>
  <c r="P137" i="6" s="1"/>
  <c r="P248" i="6"/>
  <c r="P245" i="6"/>
  <c r="P247" i="6"/>
  <c r="L215" i="6"/>
  <c r="P215" i="6" s="1"/>
  <c r="L48" i="6"/>
  <c r="P48" i="6" s="1"/>
  <c r="P21" i="6"/>
  <c r="K387" i="6"/>
  <c r="L387" i="6" s="1"/>
  <c r="P387" i="6" s="1"/>
  <c r="H387" i="6"/>
  <c r="K384" i="6"/>
  <c r="P384" i="6" s="1"/>
  <c r="H384" i="6"/>
  <c r="K373" i="6"/>
  <c r="P373" i="6" s="1"/>
  <c r="H373" i="6"/>
  <c r="P383" i="6" l="1"/>
  <c r="H383" i="6"/>
  <c r="K382" i="6"/>
  <c r="P382" i="6" s="1"/>
  <c r="H382" i="6"/>
  <c r="K381" i="6"/>
  <c r="P381" i="6" s="1"/>
  <c r="H381" i="6"/>
  <c r="K380" i="6"/>
  <c r="P380" i="6" s="1"/>
  <c r="H380" i="6"/>
  <c r="K379" i="6"/>
  <c r="P379" i="6" s="1"/>
  <c r="H379" i="6"/>
  <c r="K378" i="6"/>
  <c r="P378" i="6" s="1"/>
  <c r="H378" i="6"/>
  <c r="K377" i="6"/>
  <c r="P377" i="6" s="1"/>
  <c r="H377" i="6"/>
  <c r="K376" i="6"/>
  <c r="P376" i="6" s="1"/>
  <c r="H376" i="6"/>
  <c r="K374" i="6"/>
  <c r="P374" i="6" s="1"/>
  <c r="H374" i="6"/>
  <c r="K375" i="6"/>
  <c r="P375" i="6" s="1"/>
  <c r="H375" i="6"/>
  <c r="K369" i="6"/>
  <c r="P369" i="6" s="1"/>
  <c r="H369" i="6"/>
  <c r="K368" i="6"/>
  <c r="P368" i="6" s="1"/>
  <c r="H368" i="6"/>
  <c r="K367" i="6"/>
  <c r="P367" i="6" s="1"/>
  <c r="H367" i="6"/>
  <c r="K366" i="6"/>
  <c r="P366" i="6" s="1"/>
  <c r="H366" i="6"/>
  <c r="K362" i="6"/>
  <c r="P362" i="6" s="1"/>
  <c r="H362" i="6"/>
  <c r="K361" i="6"/>
  <c r="P361" i="6" s="1"/>
  <c r="H361" i="6"/>
  <c r="K359" i="6"/>
  <c r="P359" i="6" s="1"/>
  <c r="H359" i="6"/>
  <c r="K357" i="6"/>
  <c r="P357" i="6" s="1"/>
  <c r="H357" i="6"/>
  <c r="K355" i="6"/>
  <c r="P355" i="6" s="1"/>
  <c r="H355" i="6"/>
  <c r="K353" i="6"/>
  <c r="P353" i="6" s="1"/>
  <c r="H353" i="6"/>
  <c r="K351" i="6"/>
  <c r="P351" i="6" s="1"/>
  <c r="K349" i="6"/>
  <c r="P349" i="6" s="1"/>
  <c r="H349" i="6"/>
  <c r="K347" i="6"/>
  <c r="P347" i="6" s="1"/>
  <c r="H347" i="6"/>
  <c r="K346" i="6"/>
  <c r="N346" i="6" s="1"/>
  <c r="H346" i="6"/>
  <c r="K344" i="6"/>
  <c r="P344" i="6" s="1"/>
  <c r="H344" i="6"/>
  <c r="K343" i="6"/>
  <c r="P343" i="6" s="1"/>
  <c r="H343" i="6"/>
  <c r="K342" i="6"/>
  <c r="P342" i="6" s="1"/>
  <c r="H342" i="6"/>
  <c r="K341" i="6"/>
  <c r="P341" i="6" s="1"/>
  <c r="H341" i="6"/>
  <c r="K339" i="6"/>
  <c r="P339" i="6" s="1"/>
  <c r="H339" i="6"/>
  <c r="K338" i="6"/>
  <c r="P338" i="6" s="1"/>
  <c r="H338" i="6"/>
  <c r="K337" i="6"/>
  <c r="P337" i="6" s="1"/>
  <c r="H337" i="6"/>
  <c r="K335" i="6"/>
  <c r="P335" i="6" s="1"/>
  <c r="H335" i="6"/>
  <c r="K334" i="6"/>
  <c r="P334" i="6" s="1"/>
  <c r="H334" i="6"/>
  <c r="K333" i="6"/>
  <c r="P333" i="6" s="1"/>
  <c r="H333" i="6"/>
  <c r="K332" i="6"/>
  <c r="P332" i="6" s="1"/>
  <c r="H332" i="6"/>
  <c r="K331" i="6"/>
  <c r="P331" i="6" s="1"/>
  <c r="H331" i="6"/>
  <c r="K329" i="6"/>
  <c r="P329" i="6" s="1"/>
  <c r="H329" i="6"/>
  <c r="K328" i="6"/>
  <c r="P328" i="6" s="1"/>
  <c r="H328" i="6"/>
  <c r="K327" i="6"/>
  <c r="P327" i="6" s="1"/>
  <c r="H327" i="6"/>
  <c r="K325" i="6"/>
  <c r="P325" i="6" s="1"/>
  <c r="H325" i="6"/>
  <c r="K324" i="6"/>
  <c r="P324" i="6" s="1"/>
  <c r="H324" i="6"/>
  <c r="K319" i="6"/>
  <c r="P319" i="6" s="1"/>
  <c r="H319" i="6"/>
  <c r="K318" i="6"/>
  <c r="P318" i="6" s="1"/>
  <c r="H318" i="6"/>
  <c r="K316" i="6"/>
  <c r="P316" i="6" s="1"/>
  <c r="H316" i="6"/>
  <c r="K315" i="6"/>
  <c r="P315" i="6" s="1"/>
  <c r="H315" i="6"/>
  <c r="K312" i="6"/>
  <c r="P312" i="6" s="1"/>
  <c r="H312" i="6"/>
  <c r="K311" i="6"/>
  <c r="P311" i="6" s="1"/>
  <c r="H311" i="6"/>
  <c r="K310" i="6"/>
  <c r="P310" i="6" s="1"/>
  <c r="H310" i="6"/>
  <c r="K308" i="6"/>
  <c r="P308" i="6" s="1"/>
  <c r="H308" i="6"/>
  <c r="K307" i="6"/>
  <c r="P307" i="6" s="1"/>
  <c r="H307" i="6"/>
  <c r="K306" i="6"/>
  <c r="P306" i="6" s="1"/>
  <c r="H306" i="6"/>
  <c r="K305" i="6"/>
  <c r="P305" i="6" s="1"/>
  <c r="H305" i="6"/>
  <c r="K303" i="6"/>
  <c r="P303" i="6" s="1"/>
  <c r="H303" i="6"/>
  <c r="K302" i="6"/>
  <c r="P302" i="6" s="1"/>
  <c r="H302" i="6"/>
  <c r="K300" i="6"/>
  <c r="P300" i="6" s="1"/>
  <c r="H300" i="6"/>
  <c r="K298" i="6"/>
  <c r="P298" i="6" s="1"/>
  <c r="H298" i="6"/>
  <c r="K297" i="6"/>
  <c r="N297" i="6" s="1"/>
  <c r="H297" i="6"/>
  <c r="K295" i="6"/>
  <c r="P295" i="6" s="1"/>
  <c r="H295" i="6"/>
  <c r="K293" i="6"/>
  <c r="P293" i="6" s="1"/>
  <c r="H293" i="6"/>
  <c r="K289" i="6"/>
  <c r="P289" i="6" s="1"/>
  <c r="H289" i="6"/>
  <c r="K288" i="6"/>
  <c r="P288" i="6" s="1"/>
  <c r="H288" i="6"/>
  <c r="K287" i="6"/>
  <c r="P287" i="6" s="1"/>
  <c r="H287" i="6"/>
  <c r="K283" i="6"/>
  <c r="P283" i="6" s="1"/>
  <c r="H283" i="6"/>
  <c r="K282" i="6"/>
  <c r="H282" i="6"/>
  <c r="K281" i="6"/>
  <c r="L281" i="6" s="1"/>
  <c r="H281" i="6"/>
  <c r="K280" i="6"/>
  <c r="L280" i="6" s="1"/>
  <c r="H280" i="6"/>
  <c r="K279" i="6"/>
  <c r="N279" i="6" s="1"/>
  <c r="H279" i="6"/>
  <c r="K278" i="6"/>
  <c r="L278" i="6" s="1"/>
  <c r="H278" i="6"/>
  <c r="K267" i="6"/>
  <c r="L267" i="6" s="1"/>
  <c r="H267" i="6"/>
  <c r="K239" i="6"/>
  <c r="L239" i="6" s="1"/>
  <c r="H239" i="6"/>
  <c r="K236" i="6"/>
  <c r="H236" i="6"/>
  <c r="K232" i="6"/>
  <c r="N232" i="6" s="1"/>
  <c r="H232" i="6"/>
  <c r="K226" i="6"/>
  <c r="L226" i="6" s="1"/>
  <c r="H226" i="6"/>
  <c r="K224" i="6"/>
  <c r="L224" i="6" s="1"/>
  <c r="H224" i="6"/>
  <c r="K212" i="6"/>
  <c r="L212" i="6" s="1"/>
  <c r="H212" i="6"/>
  <c r="K210" i="6"/>
  <c r="L210" i="6" s="1"/>
  <c r="H210" i="6"/>
  <c r="K201" i="6"/>
  <c r="L201" i="6" s="1"/>
  <c r="P201" i="6" s="1"/>
  <c r="H201" i="6"/>
  <c r="K191" i="6"/>
  <c r="L191" i="6" s="1"/>
  <c r="H191" i="6"/>
  <c r="L282" i="6" l="1"/>
  <c r="P282" i="6" s="1"/>
  <c r="P297" i="6"/>
  <c r="P346" i="6"/>
  <c r="P278" i="6"/>
  <c r="P279" i="6"/>
  <c r="P280" i="6"/>
  <c r="P281" i="6"/>
  <c r="P267" i="6"/>
  <c r="P239" i="6"/>
  <c r="L236" i="6"/>
  <c r="P236" i="6" s="1"/>
  <c r="P232" i="6"/>
  <c r="P226" i="6"/>
  <c r="P224" i="6"/>
  <c r="P210" i="6"/>
  <c r="P212" i="6"/>
  <c r="P191" i="6"/>
  <c r="H179" i="6"/>
  <c r="H177" i="6"/>
  <c r="H175" i="6" l="1"/>
  <c r="H180" i="6"/>
  <c r="K175" i="6"/>
  <c r="K177" i="6"/>
  <c r="K179" i="6"/>
  <c r="K180" i="6"/>
  <c r="N180" i="6" s="1"/>
  <c r="H167" i="6"/>
  <c r="K167" i="6"/>
  <c r="H164" i="6"/>
  <c r="K164" i="6"/>
  <c r="H146" i="6"/>
  <c r="K146" i="6"/>
  <c r="P146" i="6" s="1"/>
  <c r="H131" i="6"/>
  <c r="K131" i="6"/>
  <c r="H126" i="6"/>
  <c r="H124" i="6"/>
  <c r="H122" i="6"/>
  <c r="H121" i="6"/>
  <c r="K120" i="6"/>
  <c r="P120" i="6" s="1"/>
  <c r="K121" i="6"/>
  <c r="P121" i="6" s="1"/>
  <c r="K122" i="6"/>
  <c r="P122" i="6" s="1"/>
  <c r="K124" i="6"/>
  <c r="P124" i="6" s="1"/>
  <c r="K126" i="6"/>
  <c r="P126" i="6" s="1"/>
  <c r="P180" i="6" l="1"/>
  <c r="L179" i="6"/>
  <c r="P179" i="6" s="1"/>
  <c r="L177" i="6"/>
  <c r="P177" i="6" s="1"/>
  <c r="N175" i="6"/>
  <c r="P175" i="6" s="1"/>
  <c r="N164" i="6"/>
  <c r="L164" i="6" s="1"/>
  <c r="N167" i="6"/>
  <c r="P167" i="6" s="1"/>
  <c r="L131" i="6"/>
  <c r="P131" i="6" s="1"/>
  <c r="P164" i="6" l="1"/>
  <c r="H120" i="6"/>
  <c r="K100" i="6" l="1"/>
  <c r="P100" i="6" s="1"/>
  <c r="H100" i="6"/>
  <c r="K99" i="6"/>
  <c r="L99" i="6" s="1"/>
  <c r="H95" i="6"/>
  <c r="K95" i="6"/>
  <c r="P95" i="6" s="1"/>
  <c r="H85" i="6"/>
  <c r="H30" i="6"/>
  <c r="K30" i="6"/>
  <c r="L30" i="6" s="1"/>
  <c r="P30" i="6" s="1"/>
  <c r="H16" i="6"/>
  <c r="K16" i="6"/>
  <c r="P16" i="6" s="1"/>
  <c r="K5" i="6"/>
  <c r="P5" i="6" s="1"/>
  <c r="H5" i="6"/>
  <c r="P99" i="6" l="1"/>
  <c r="K27" i="6"/>
  <c r="P27" i="6" s="1"/>
  <c r="H27" i="6"/>
  <c r="K386" i="6" l="1"/>
  <c r="L386" i="6" s="1"/>
  <c r="H386" i="6"/>
  <c r="K385" i="6"/>
  <c r="P385" i="6" s="1"/>
  <c r="H385" i="6"/>
  <c r="K372" i="6"/>
  <c r="P372" i="6" s="1"/>
  <c r="H372" i="6"/>
  <c r="K277" i="6"/>
  <c r="L277" i="6" s="1"/>
  <c r="H277" i="6"/>
  <c r="K276" i="6"/>
  <c r="N276" i="6" s="1"/>
  <c r="H276" i="6"/>
  <c r="K275" i="6"/>
  <c r="H275" i="6"/>
  <c r="K274" i="6"/>
  <c r="N274" i="6" s="1"/>
  <c r="H274" i="6"/>
  <c r="K273" i="6"/>
  <c r="H273" i="6"/>
  <c r="K272" i="6"/>
  <c r="L272" i="6" s="1"/>
  <c r="H272" i="6"/>
  <c r="K270" i="6"/>
  <c r="H270" i="6"/>
  <c r="K268" i="6"/>
  <c r="P268" i="6" s="1"/>
  <c r="H268" i="6"/>
  <c r="K263" i="6"/>
  <c r="L263" i="6" s="1"/>
  <c r="H263" i="6"/>
  <c r="K261" i="6"/>
  <c r="H261" i="6"/>
  <c r="K259" i="6"/>
  <c r="H259" i="6"/>
  <c r="K258" i="6"/>
  <c r="P258" i="6" s="1"/>
  <c r="H258" i="6"/>
  <c r="K257" i="6"/>
  <c r="L257" i="6" s="1"/>
  <c r="H257" i="6"/>
  <c r="K256" i="6"/>
  <c r="L256" i="6" s="1"/>
  <c r="H256" i="6"/>
  <c r="K255" i="6"/>
  <c r="H255" i="6"/>
  <c r="K254" i="6"/>
  <c r="L254" i="6" s="1"/>
  <c r="H254" i="6"/>
  <c r="K253" i="6"/>
  <c r="H253" i="6"/>
  <c r="K252" i="6"/>
  <c r="L252" i="6" s="1"/>
  <c r="H252" i="6"/>
  <c r="K251" i="6"/>
  <c r="P251" i="6" s="1"/>
  <c r="H251" i="6"/>
  <c r="K244" i="6"/>
  <c r="N244" i="6" s="1"/>
  <c r="H244" i="6"/>
  <c r="K243" i="6"/>
  <c r="H243" i="6"/>
  <c r="K242" i="6"/>
  <c r="L242" i="6" s="1"/>
  <c r="H242" i="6"/>
  <c r="K241" i="6"/>
  <c r="L241" i="6" s="1"/>
  <c r="H241" i="6"/>
  <c r="K240" i="6"/>
  <c r="L240" i="6" s="1"/>
  <c r="H240" i="6"/>
  <c r="K238" i="6"/>
  <c r="L238" i="6" s="1"/>
  <c r="H238" i="6"/>
  <c r="K237" i="6"/>
  <c r="L237" i="6" s="1"/>
  <c r="H237" i="6"/>
  <c r="H235" i="6"/>
  <c r="K233" i="6"/>
  <c r="N233" i="6" s="1"/>
  <c r="H233" i="6"/>
  <c r="K231" i="6"/>
  <c r="H231" i="6"/>
  <c r="K230" i="6"/>
  <c r="P230" i="6" s="1"/>
  <c r="H230" i="6"/>
  <c r="K225" i="6"/>
  <c r="L225" i="6" s="1"/>
  <c r="H225" i="6"/>
  <c r="K222" i="6"/>
  <c r="L222" i="6" s="1"/>
  <c r="H222" i="6"/>
  <c r="H221" i="6"/>
  <c r="K220" i="6"/>
  <c r="L220" i="6" s="1"/>
  <c r="H220" i="6"/>
  <c r="H219" i="6"/>
  <c r="P216" i="6"/>
  <c r="H216" i="6"/>
  <c r="K214" i="6"/>
  <c r="L214" i="6" s="1"/>
  <c r="H214" i="6"/>
  <c r="K209" i="6"/>
  <c r="L209" i="6" s="1"/>
  <c r="H209" i="6"/>
  <c r="K208" i="6"/>
  <c r="L208" i="6" s="1"/>
  <c r="H208" i="6"/>
  <c r="K207" i="6"/>
  <c r="L207" i="6" s="1"/>
  <c r="H207" i="6"/>
  <c r="K206" i="6"/>
  <c r="L206" i="6" s="1"/>
  <c r="H206" i="6"/>
  <c r="K205" i="6"/>
  <c r="L205" i="6" s="1"/>
  <c r="H205" i="6"/>
  <c r="K204" i="6"/>
  <c r="L204" i="6" s="1"/>
  <c r="H204" i="6"/>
  <c r="K203" i="6"/>
  <c r="L203" i="6" s="1"/>
  <c r="H203" i="6"/>
  <c r="K202" i="6"/>
  <c r="L202" i="6" s="1"/>
  <c r="H202" i="6"/>
  <c r="K200" i="6"/>
  <c r="L200" i="6" s="1"/>
  <c r="H200" i="6"/>
  <c r="K199" i="6"/>
  <c r="L199" i="6" s="1"/>
  <c r="H199" i="6"/>
  <c r="K198" i="6"/>
  <c r="L198" i="6" s="1"/>
  <c r="H198" i="6"/>
  <c r="H197" i="6"/>
  <c r="K196" i="6"/>
  <c r="L196" i="6" s="1"/>
  <c r="H196" i="6"/>
  <c r="K195" i="6"/>
  <c r="H195" i="6"/>
  <c r="K193" i="6"/>
  <c r="L193" i="6" s="1"/>
  <c r="H193" i="6"/>
  <c r="P190" i="6"/>
  <c r="H190" i="6"/>
  <c r="K161" i="6"/>
  <c r="L161" i="6" s="1"/>
  <c r="H161" i="6"/>
  <c r="K160" i="6"/>
  <c r="P160" i="6" s="1"/>
  <c r="H160" i="6"/>
  <c r="K159" i="6"/>
  <c r="P159" i="6" s="1"/>
  <c r="H159" i="6"/>
  <c r="K158" i="6"/>
  <c r="N158" i="6" s="1"/>
  <c r="H158" i="6"/>
  <c r="K157" i="6"/>
  <c r="N157" i="6" s="1"/>
  <c r="H157" i="6"/>
  <c r="K156" i="6"/>
  <c r="N156" i="6" s="1"/>
  <c r="H156" i="6"/>
  <c r="K155" i="6"/>
  <c r="N155" i="6" s="1"/>
  <c r="H155" i="6"/>
  <c r="K154" i="6"/>
  <c r="N154" i="6" s="1"/>
  <c r="H154" i="6"/>
  <c r="K153" i="6"/>
  <c r="P153" i="6" s="1"/>
  <c r="H153" i="6"/>
  <c r="K152" i="6"/>
  <c r="P152" i="6" s="1"/>
  <c r="H152" i="6"/>
  <c r="K151" i="6"/>
  <c r="P151" i="6" s="1"/>
  <c r="H151" i="6"/>
  <c r="K150" i="6"/>
  <c r="P150" i="6" s="1"/>
  <c r="H150" i="6"/>
  <c r="K149" i="6"/>
  <c r="P149" i="6" s="1"/>
  <c r="H149" i="6"/>
  <c r="K145" i="6"/>
  <c r="P145" i="6" s="1"/>
  <c r="H145" i="6"/>
  <c r="K129" i="6"/>
  <c r="L129" i="6" s="1"/>
  <c r="H129" i="6"/>
  <c r="K128" i="6"/>
  <c r="N128" i="6" s="1"/>
  <c r="H128" i="6"/>
  <c r="K118" i="6"/>
  <c r="P118" i="6" s="1"/>
  <c r="H118" i="6"/>
  <c r="K116" i="6"/>
  <c r="P116" i="6" s="1"/>
  <c r="H116" i="6"/>
  <c r="K115" i="6"/>
  <c r="P115" i="6" s="1"/>
  <c r="H115" i="6"/>
  <c r="P114" i="6"/>
  <c r="H114" i="6"/>
  <c r="P113" i="6"/>
  <c r="H113" i="6"/>
  <c r="K112" i="6"/>
  <c r="P112" i="6" s="1"/>
  <c r="H112" i="6"/>
  <c r="K111" i="6"/>
  <c r="P111" i="6" s="1"/>
  <c r="H111" i="6"/>
  <c r="K110" i="6"/>
  <c r="P110" i="6" s="1"/>
  <c r="H110" i="6"/>
  <c r="K109" i="6"/>
  <c r="P109" i="6" s="1"/>
  <c r="H109" i="6"/>
  <c r="K105" i="6"/>
  <c r="P105" i="6" s="1"/>
  <c r="H105" i="6"/>
  <c r="K103" i="6"/>
  <c r="P103" i="6" s="1"/>
  <c r="H103" i="6"/>
  <c r="K102" i="6"/>
  <c r="P102" i="6" s="1"/>
  <c r="H102" i="6"/>
  <c r="K101" i="6"/>
  <c r="P101" i="6" s="1"/>
  <c r="H101" i="6"/>
  <c r="K98" i="6"/>
  <c r="P98" i="6" s="1"/>
  <c r="H98" i="6"/>
  <c r="P96" i="6"/>
  <c r="K94" i="6"/>
  <c r="P94" i="6" s="1"/>
  <c r="H94" i="6"/>
  <c r="K93" i="6"/>
  <c r="P93" i="6" s="1"/>
  <c r="H93" i="6"/>
  <c r="K91" i="6"/>
  <c r="L91" i="6" s="1"/>
  <c r="H91" i="6"/>
  <c r="K89" i="6"/>
  <c r="P89" i="6" s="1"/>
  <c r="H89" i="6"/>
  <c r="K88" i="6"/>
  <c r="P88" i="6" s="1"/>
  <c r="H88" i="6"/>
  <c r="K86" i="6"/>
  <c r="P86" i="6" s="1"/>
  <c r="H86" i="6"/>
  <c r="K84" i="6"/>
  <c r="P84" i="6" s="1"/>
  <c r="H84" i="6"/>
  <c r="K83" i="6"/>
  <c r="P83" i="6" s="1"/>
  <c r="H83" i="6"/>
  <c r="K82" i="6"/>
  <c r="P82" i="6" s="1"/>
  <c r="H82" i="6"/>
  <c r="K81" i="6"/>
  <c r="P81" i="6" s="1"/>
  <c r="H81" i="6"/>
  <c r="K80" i="6"/>
  <c r="H80" i="6"/>
  <c r="K79" i="6"/>
  <c r="L79" i="6" s="1"/>
  <c r="H79" i="6"/>
  <c r="K78" i="6"/>
  <c r="H78" i="6"/>
  <c r="K77" i="6"/>
  <c r="H77" i="6"/>
  <c r="K66" i="6"/>
  <c r="L66" i="6" s="1"/>
  <c r="H66" i="6"/>
  <c r="K61" i="6"/>
  <c r="L61" i="6" s="1"/>
  <c r="H61" i="6"/>
  <c r="K60" i="6"/>
  <c r="H60" i="6"/>
  <c r="K58" i="6"/>
  <c r="P58" i="6" s="1"/>
  <c r="H58" i="6"/>
  <c r="K57" i="6"/>
  <c r="L57" i="6" s="1"/>
  <c r="H57" i="6"/>
  <c r="K55" i="6"/>
  <c r="L55" i="6" s="1"/>
  <c r="H55" i="6"/>
  <c r="K53" i="6"/>
  <c r="H53" i="6"/>
  <c r="K52" i="6"/>
  <c r="L52" i="6" s="1"/>
  <c r="H52" i="6"/>
  <c r="P51" i="6"/>
  <c r="H51" i="6"/>
  <c r="K50" i="6"/>
  <c r="P50" i="6" s="1"/>
  <c r="H50" i="6"/>
  <c r="K49" i="6"/>
  <c r="H49" i="6"/>
  <c r="K46" i="6"/>
  <c r="P46" i="6" s="1"/>
  <c r="H46" i="6"/>
  <c r="L45" i="6"/>
  <c r="K44" i="6"/>
  <c r="L44" i="6" s="1"/>
  <c r="H44" i="6"/>
  <c r="K43" i="6"/>
  <c r="P43" i="6" s="1"/>
  <c r="H43" i="6"/>
  <c r="K42" i="6"/>
  <c r="P42" i="6" s="1"/>
  <c r="H42" i="6"/>
  <c r="K40" i="6"/>
  <c r="P40" i="6" s="1"/>
  <c r="H40" i="6"/>
  <c r="K39" i="6"/>
  <c r="P39" i="6" s="1"/>
  <c r="K37" i="6"/>
  <c r="L37" i="6" s="1"/>
  <c r="H37" i="6"/>
  <c r="K36" i="6"/>
  <c r="P36" i="6" s="1"/>
  <c r="H36" i="6"/>
  <c r="K35" i="6"/>
  <c r="L35" i="6" s="1"/>
  <c r="H35" i="6"/>
  <c r="K34" i="6"/>
  <c r="P34" i="6" s="1"/>
  <c r="H34" i="6"/>
  <c r="K33" i="6"/>
  <c r="P33" i="6" s="1"/>
  <c r="H33" i="6"/>
  <c r="K32" i="6"/>
  <c r="P32" i="6" s="1"/>
  <c r="H32" i="6"/>
  <c r="K31" i="6"/>
  <c r="P31" i="6" s="1"/>
  <c r="H31" i="6"/>
  <c r="K29" i="6"/>
  <c r="L29" i="6" s="1"/>
  <c r="H29" i="6"/>
  <c r="K28" i="6"/>
  <c r="P28" i="6" s="1"/>
  <c r="H28" i="6"/>
  <c r="K26" i="6"/>
  <c r="P26" i="6" s="1"/>
  <c r="H26" i="6"/>
  <c r="K25" i="6"/>
  <c r="P25" i="6" s="1"/>
  <c r="H25" i="6"/>
  <c r="K24" i="6"/>
  <c r="H24" i="6"/>
  <c r="K23" i="6"/>
  <c r="H23" i="6"/>
  <c r="K20" i="6"/>
  <c r="P20" i="6" s="1"/>
  <c r="H20" i="6"/>
  <c r="K19" i="6"/>
  <c r="P19" i="6" s="1"/>
  <c r="H19" i="6"/>
  <c r="K18" i="6"/>
  <c r="P18" i="6" s="1"/>
  <c r="H18" i="6"/>
  <c r="K17" i="6"/>
  <c r="P17" i="6" s="1"/>
  <c r="H17" i="6"/>
  <c r="K15" i="6"/>
  <c r="P15" i="6" s="1"/>
  <c r="H15" i="6"/>
  <c r="K14" i="6"/>
  <c r="P14" i="6" s="1"/>
  <c r="H14" i="6"/>
  <c r="K13" i="6"/>
  <c r="P13" i="6" s="1"/>
  <c r="H13" i="6"/>
  <c r="K12" i="6"/>
  <c r="P12" i="6" s="1"/>
  <c r="H12" i="6"/>
  <c r="K11" i="6"/>
  <c r="H11" i="6"/>
  <c r="K10" i="6"/>
  <c r="P10" i="6" s="1"/>
  <c r="H10" i="6"/>
  <c r="K9" i="6"/>
  <c r="P9" i="6" s="1"/>
  <c r="H9" i="6"/>
  <c r="K7" i="6"/>
  <c r="P7" i="6" s="1"/>
  <c r="H7" i="6"/>
  <c r="K6" i="6"/>
  <c r="P6" i="6" s="1"/>
  <c r="H6" i="6"/>
  <c r="P257" i="6" l="1"/>
  <c r="P238" i="6"/>
  <c r="P157" i="6"/>
  <c r="P233" i="6"/>
  <c r="P241" i="6"/>
  <c r="P263" i="6"/>
  <c r="L243" i="6"/>
  <c r="P243" i="6" s="1"/>
  <c r="L255" i="6"/>
  <c r="P255" i="6" s="1"/>
  <c r="L270" i="6"/>
  <c r="P270" i="6" s="1"/>
  <c r="L275" i="6"/>
  <c r="P275" i="6" s="1"/>
  <c r="N11" i="6"/>
  <c r="P11" i="6" s="1"/>
  <c r="N23" i="6"/>
  <c r="P23" i="6" s="1"/>
  <c r="N24" i="6"/>
  <c r="P24" i="6" s="1"/>
  <c r="P29" i="6"/>
  <c r="P91" i="6"/>
  <c r="P129" i="6"/>
  <c r="P155" i="6"/>
  <c r="L195" i="6"/>
  <c r="P195" i="6" s="1"/>
  <c r="L231" i="6"/>
  <c r="P231" i="6" s="1"/>
  <c r="L253" i="6"/>
  <c r="P253" i="6" s="1"/>
  <c r="L259" i="6"/>
  <c r="P259" i="6" s="1"/>
  <c r="N273" i="6"/>
  <c r="P273" i="6" s="1"/>
  <c r="P199" i="6"/>
  <c r="P203" i="6"/>
  <c r="P205" i="6"/>
  <c r="P207" i="6"/>
  <c r="P214" i="6"/>
  <c r="P220" i="6"/>
  <c r="P222" i="6"/>
  <c r="P225" i="6"/>
  <c r="P277" i="6"/>
  <c r="P386" i="6"/>
  <c r="P35" i="6"/>
  <c r="P37" i="6"/>
  <c r="P44" i="6"/>
  <c r="P45" i="6"/>
  <c r="P52" i="6"/>
  <c r="P55" i="6"/>
  <c r="P57" i="6"/>
  <c r="P61" i="6"/>
  <c r="P66" i="6"/>
  <c r="P79" i="6"/>
  <c r="L49" i="6"/>
  <c r="P49" i="6" s="1"/>
  <c r="L53" i="6"/>
  <c r="P53" i="6" s="1"/>
  <c r="L60" i="6"/>
  <c r="P60" i="6" s="1"/>
  <c r="L77" i="6"/>
  <c r="P77" i="6" s="1"/>
  <c r="L78" i="6"/>
  <c r="P78" i="6" s="1"/>
  <c r="L80" i="6"/>
  <c r="P80" i="6" s="1"/>
  <c r="P128" i="6"/>
  <c r="P154" i="6"/>
  <c r="P156" i="6"/>
  <c r="P158" i="6"/>
  <c r="P161" i="6"/>
  <c r="P193" i="6"/>
  <c r="P196" i="6"/>
  <c r="P198" i="6"/>
  <c r="P200" i="6"/>
  <c r="P202" i="6"/>
  <c r="P204" i="6"/>
  <c r="P206" i="6"/>
  <c r="P208" i="6"/>
  <c r="P209" i="6"/>
  <c r="P237" i="6"/>
  <c r="P240" i="6"/>
  <c r="P242" i="6"/>
  <c r="P244" i="6"/>
  <c r="P252" i="6"/>
  <c r="N254" i="6"/>
  <c r="P254" i="6" s="1"/>
  <c r="P256" i="6"/>
  <c r="L261" i="6"/>
  <c r="P261" i="6" s="1"/>
  <c r="P272" i="6"/>
  <c r="P274" i="6"/>
  <c r="P276" i="6"/>
</calcChain>
</file>

<file path=xl/sharedStrings.xml><?xml version="1.0" encoding="utf-8"?>
<sst xmlns="http://schemas.openxmlformats.org/spreadsheetml/2006/main" count="2401" uniqueCount="600">
  <si>
    <t>Sede</t>
  </si>
  <si>
    <t>costo orario</t>
  </si>
  <si>
    <t>ore settim.</t>
  </si>
  <si>
    <t>tot. Settim.</t>
  </si>
  <si>
    <t>Tot ore</t>
  </si>
  <si>
    <t>inail</t>
  </si>
  <si>
    <t>inps</t>
  </si>
  <si>
    <t>irap</t>
  </si>
  <si>
    <t>S. Paolo</t>
  </si>
  <si>
    <t>Medico</t>
  </si>
  <si>
    <t>Dermatologia</t>
  </si>
  <si>
    <t>Boccardi Daniela</t>
  </si>
  <si>
    <t>Ghiozzi Simona</t>
  </si>
  <si>
    <t>Donne Immigr.</t>
  </si>
  <si>
    <t>Gregori Chiara</t>
  </si>
  <si>
    <t>Malattie Infettive</t>
  </si>
  <si>
    <t>Maxillo Facciale</t>
  </si>
  <si>
    <t>Rezzonico Angela</t>
  </si>
  <si>
    <t>Medicina I</t>
  </si>
  <si>
    <t>Uboldi Francesca</t>
  </si>
  <si>
    <t>Medicina II</t>
  </si>
  <si>
    <t>Manfrini Roberto</t>
  </si>
  <si>
    <t>Merlotti Claudia I.</t>
  </si>
  <si>
    <t>Medicina III</t>
  </si>
  <si>
    <t>Lambertenghi D.</t>
  </si>
  <si>
    <t>Molteni Giorgio</t>
  </si>
  <si>
    <t>Gasperini Manuela</t>
  </si>
  <si>
    <t>Boga Elisabetta</t>
  </si>
  <si>
    <t>Dietista</t>
  </si>
  <si>
    <t>De Marco Patrizia</t>
  </si>
  <si>
    <t>Gatti Sonia</t>
  </si>
  <si>
    <t>Tessarollo Valeria</t>
  </si>
  <si>
    <t xml:space="preserve">Neurologia I </t>
  </si>
  <si>
    <t>Rassiga Cecilia</t>
  </si>
  <si>
    <t>Psicologo</t>
  </si>
  <si>
    <t>Oculistica</t>
  </si>
  <si>
    <t>Patelli Fabio</t>
  </si>
  <si>
    <t>Ortopedia</t>
  </si>
  <si>
    <t>Parisi Marco</t>
  </si>
  <si>
    <t>Muratorio Francesco</t>
  </si>
  <si>
    <t>Ostetr.Gin. PMA</t>
  </si>
  <si>
    <t>Pasquale Carla</t>
  </si>
  <si>
    <t>Biologo</t>
  </si>
  <si>
    <t>Garzia Emanuele</t>
  </si>
  <si>
    <t>Macchi Rufina</t>
  </si>
  <si>
    <t xml:space="preserve">Ostetr.Gin. </t>
  </si>
  <si>
    <t>Moneta Monica</t>
  </si>
  <si>
    <t>Pediatria</t>
  </si>
  <si>
    <t>Pneumologia</t>
  </si>
  <si>
    <t>Verga Massimo</t>
  </si>
  <si>
    <t>Psicol. Clinica</t>
  </si>
  <si>
    <t>Mariani Vera Maria</t>
  </si>
  <si>
    <t>Pronto Soccorso</t>
  </si>
  <si>
    <t>Rossignoli Greta</t>
  </si>
  <si>
    <t>Uonpia Barabino</t>
  </si>
  <si>
    <t>Caccamo Chiara</t>
  </si>
  <si>
    <t>Uonpia Ovada</t>
  </si>
  <si>
    <t>Bindelli Daniela</t>
  </si>
  <si>
    <t>Torcellini Federica</t>
  </si>
  <si>
    <t>Androl. Pediatrica</t>
  </si>
  <si>
    <t>Salvioni Michela</t>
  </si>
  <si>
    <t>SIMT</t>
  </si>
  <si>
    <t>Pau M. Paola</t>
  </si>
  <si>
    <t>Ferrari Stefania</t>
  </si>
  <si>
    <t>Abbiati Laura</t>
  </si>
  <si>
    <t>Razzari Cristina</t>
  </si>
  <si>
    <t>Casoli Gloria</t>
  </si>
  <si>
    <t>S. Carlo</t>
  </si>
  <si>
    <t>Corno Fabio</t>
  </si>
  <si>
    <t>Damele Clara Anna Linda</t>
  </si>
  <si>
    <t>Intini Daniela</t>
  </si>
  <si>
    <t>De Simone Paola</t>
  </si>
  <si>
    <t>Maciocco Francesca</t>
  </si>
  <si>
    <t>Fanelli Giovanni</t>
  </si>
  <si>
    <t>UONPIA Buccinasco</t>
  </si>
  <si>
    <t>Caneva Claudia</t>
  </si>
  <si>
    <t>Psicoterapeuta</t>
  </si>
  <si>
    <t>Gatto Annalisa</t>
  </si>
  <si>
    <t>Magnolfi Chiara</t>
  </si>
  <si>
    <t>Spiti Roberta</t>
  </si>
  <si>
    <t>Med Dietologo</t>
  </si>
  <si>
    <t>Tagliabue Veronica</t>
  </si>
  <si>
    <t xml:space="preserve">C. sal asc Donne </t>
  </si>
  <si>
    <t>Lanfranchi Antonella</t>
  </si>
  <si>
    <t>Rancati Emanuela</t>
  </si>
  <si>
    <t>Ceresa Marco</t>
  </si>
  <si>
    <t>Gastroenterologia</t>
  </si>
  <si>
    <t>Sala Barbara</t>
  </si>
  <si>
    <t>Odonto I</t>
  </si>
  <si>
    <t>Bosco Alfonso A.</t>
  </si>
  <si>
    <t>Macri' Alberico</t>
  </si>
  <si>
    <t xml:space="preserve">Angileri Cinzia M. </t>
  </si>
  <si>
    <t>Oncologia</t>
  </si>
  <si>
    <t>Violati Martina</t>
  </si>
  <si>
    <t>Ancona Giuseppe</t>
  </si>
  <si>
    <t>Ufficio Qualità</t>
  </si>
  <si>
    <t>Degnoni Valentina</t>
  </si>
  <si>
    <t>ORL</t>
  </si>
  <si>
    <t>Rovelli Valentina</t>
  </si>
  <si>
    <t>Cure Palliat. Nuove reti sanitarie</t>
  </si>
  <si>
    <t>Maxillo- Facciale pr. Smile House</t>
  </si>
  <si>
    <t>Battista Valeria M.A.</t>
  </si>
  <si>
    <t>Tortora Chiara</t>
  </si>
  <si>
    <t>Capasso Elisa</t>
  </si>
  <si>
    <t>Pellegrinelli Laura</t>
  </si>
  <si>
    <t>Chiavenna Carlo Giuseppe</t>
  </si>
  <si>
    <t>Zappia Laura Bruna</t>
  </si>
  <si>
    <t>Aceti Fulvia</t>
  </si>
  <si>
    <t>Todaro Piera Emanuela</t>
  </si>
  <si>
    <t>Fontana Ilaria</t>
  </si>
  <si>
    <t>TR 105</t>
  </si>
  <si>
    <t>Aquilino Daniele</t>
  </si>
  <si>
    <t>psicoterapeuta</t>
  </si>
  <si>
    <t>Ciocca Maria Elena</t>
  </si>
  <si>
    <t>Gasparini Aurora</t>
  </si>
  <si>
    <t>D'arrezzo Rosanna</t>
  </si>
  <si>
    <t>Facchetti Barbara</t>
  </si>
  <si>
    <t>Luzzati Donata</t>
  </si>
  <si>
    <t>Iurilli Nicoletta</t>
  </si>
  <si>
    <t>Femiano Maria Rosaria</t>
  </si>
  <si>
    <t>Kahan Marika</t>
  </si>
  <si>
    <t>TR105</t>
  </si>
  <si>
    <t>Cislaghi Eva Maria</t>
  </si>
  <si>
    <t>Costa Palma Elena</t>
  </si>
  <si>
    <t>Novero Sara Roberta</t>
  </si>
  <si>
    <t>Pietrasanta Federica</t>
  </si>
  <si>
    <t>Redaelli Carolina</t>
  </si>
  <si>
    <t>TR 89</t>
  </si>
  <si>
    <t>Morati Cristiano</t>
  </si>
  <si>
    <t>Quartieri Bollani Marta</t>
  </si>
  <si>
    <t>TR 112</t>
  </si>
  <si>
    <t>Iapichino Elena</t>
  </si>
  <si>
    <t>TR 103</t>
  </si>
  <si>
    <t>Faggioli Raffaella</t>
  </si>
  <si>
    <t>Morè Laura</t>
  </si>
  <si>
    <t>Medico NPI</t>
  </si>
  <si>
    <t>Ierardi Elena</t>
  </si>
  <si>
    <t>Caiati Lorena</t>
  </si>
  <si>
    <t>Silvano Angela</t>
  </si>
  <si>
    <t>Maggiulli Claudia</t>
  </si>
  <si>
    <t>Neurop. Inf.le-CRE pr. ADHD</t>
  </si>
  <si>
    <t>Costantino Ilaria</t>
  </si>
  <si>
    <t>Psicologo-Psicoterapeuta</t>
  </si>
  <si>
    <t>Neurop.Inf.le-CRE pr. ABBATT. LISTE</t>
  </si>
  <si>
    <t>Bernareggi Marta</t>
  </si>
  <si>
    <t>Fasola Anna</t>
  </si>
  <si>
    <t>Beghelli Silvia</t>
  </si>
  <si>
    <t>Palumbo Laura</t>
  </si>
  <si>
    <t>Tonolli Eugenio</t>
  </si>
  <si>
    <t>Bettoni Daniela</t>
  </si>
  <si>
    <t>Emanuelli Francesca</t>
  </si>
  <si>
    <t>Villa Daniela</t>
  </si>
  <si>
    <t>Arte terapeuta</t>
  </si>
  <si>
    <t>Reynders Stefano</t>
  </si>
  <si>
    <t xml:space="preserve"> Psicoterapeuta</t>
  </si>
  <si>
    <t>Camedda Manuela</t>
  </si>
  <si>
    <t xml:space="preserve">Psicologo </t>
  </si>
  <si>
    <t>Piccapietra Monica</t>
  </si>
  <si>
    <t>Caulo Chiara</t>
  </si>
  <si>
    <t>Baronio Federica</t>
  </si>
  <si>
    <t>Notari Giorgia</t>
  </si>
  <si>
    <t>Bianchi Eleonora</t>
  </si>
  <si>
    <t>Corno Federica</t>
  </si>
  <si>
    <t>Ferrari Federico</t>
  </si>
  <si>
    <t>Bonomo Claudia</t>
  </si>
  <si>
    <t>Gualdi Giulia</t>
  </si>
  <si>
    <t>Viscardi Maguy</t>
  </si>
  <si>
    <t>Cattaneo Elisabetta</t>
  </si>
  <si>
    <t>Logopedista</t>
  </si>
  <si>
    <t>Cartelli Paola</t>
  </si>
  <si>
    <t>Rossetti Viviana</t>
  </si>
  <si>
    <t>Chisari Serena</t>
  </si>
  <si>
    <t>Tecnico Neuro e Psicomotricità</t>
  </si>
  <si>
    <t>Colzani Antonella</t>
  </si>
  <si>
    <t>Psicolga</t>
  </si>
  <si>
    <t>Piva Francesca</t>
  </si>
  <si>
    <t>Villagrossi Emanuela</t>
  </si>
  <si>
    <t xml:space="preserve">Psicologa </t>
  </si>
  <si>
    <t xml:space="preserve">Psichiatria 2  </t>
  </si>
  <si>
    <t>De Palma Manuela</t>
  </si>
  <si>
    <t>Marelli Stefano</t>
  </si>
  <si>
    <t>Caterini Francesca</t>
  </si>
  <si>
    <t>Sabatino Francesca</t>
  </si>
  <si>
    <t>Colletti Liliana</t>
  </si>
  <si>
    <t>Ostetricia e Gin</t>
  </si>
  <si>
    <t>D'Amato Barbara</t>
  </si>
  <si>
    <t>Della Grazia Sara</t>
  </si>
  <si>
    <t>ODONTO I</t>
  </si>
  <si>
    <t xml:space="preserve">Medico </t>
  </si>
  <si>
    <t>Macrì Alberico</t>
  </si>
  <si>
    <t>Rozza Roberto</t>
  </si>
  <si>
    <t>Adami Alfredo</t>
  </si>
  <si>
    <t xml:space="preserve">Sabellini Sergio </t>
  </si>
  <si>
    <t>Igien. Den.</t>
  </si>
  <si>
    <t>Pedronetto Paola</t>
  </si>
  <si>
    <t>Ferrando Cesare</t>
  </si>
  <si>
    <t>Damiano Consuelo</t>
  </si>
  <si>
    <t>Balian Araxi</t>
  </si>
  <si>
    <t>Fornaciari Paolo</t>
  </si>
  <si>
    <t>Bendjuia Valeria</t>
  </si>
  <si>
    <t>Bazzini Elena</t>
  </si>
  <si>
    <t>Bottino Andrea</t>
  </si>
  <si>
    <t>Chiesa Alessandro</t>
  </si>
  <si>
    <t>Crosetto Fiorenza</t>
  </si>
  <si>
    <t>Danesi Massimo</t>
  </si>
  <si>
    <t>Fusari Pietro</t>
  </si>
  <si>
    <t>Gelmetti Renato</t>
  </si>
  <si>
    <t xml:space="preserve">Longhi Paolo M. </t>
  </si>
  <si>
    <t>Lops Diego</t>
  </si>
  <si>
    <t>Maccarini Luca</t>
  </si>
  <si>
    <t>Maiolino Andrea</t>
  </si>
  <si>
    <t>Maj Dario</t>
  </si>
  <si>
    <t>Marchesi Alessandro</t>
  </si>
  <si>
    <t>Montinari Andrea</t>
  </si>
  <si>
    <t>Mourad Agha Marua</t>
  </si>
  <si>
    <t>Vagnoni Luca</t>
  </si>
  <si>
    <t>Pinotti Renato</t>
  </si>
  <si>
    <t>Realini Paolo</t>
  </si>
  <si>
    <t>Rossi Alessandro</t>
  </si>
  <si>
    <t>Sanna Valerio</t>
  </si>
  <si>
    <t>Scanferla Massimo</t>
  </si>
  <si>
    <t>Spadaccino Gaetano</t>
  </si>
  <si>
    <t>Storelli Stefano</t>
  </si>
  <si>
    <t>Veltri Alessandro</t>
  </si>
  <si>
    <t>Tagliatesta Luigi</t>
  </si>
  <si>
    <t>Carmina Giovanna</t>
  </si>
  <si>
    <t>Igienista Dentale</t>
  </si>
  <si>
    <t>ODONTO II</t>
  </si>
  <si>
    <t>Pispero Alberto</t>
  </si>
  <si>
    <t>Decani Sem</t>
  </si>
  <si>
    <t>Tarozzi Marco</t>
  </si>
  <si>
    <t>Senna Andrea</t>
  </si>
  <si>
    <t>Franchini Roberto</t>
  </si>
  <si>
    <t>Baruzzi Elisa</t>
  </si>
  <si>
    <t>Nicali Andrea</t>
  </si>
  <si>
    <t>Bellacicca Alberto</t>
  </si>
  <si>
    <t>Caimi Giorgia</t>
  </si>
  <si>
    <t>Fagioli Chiara</t>
  </si>
  <si>
    <t>Lanza Carmela</t>
  </si>
  <si>
    <t>Lombardi Niccolo' G.</t>
  </si>
  <si>
    <t>Pagliari Alberto</t>
  </si>
  <si>
    <t>Pozzi Francesca</t>
  </si>
  <si>
    <t>Arnone Flavio</t>
  </si>
  <si>
    <t>Ranzani Giuseppe</t>
  </si>
  <si>
    <t>Ostetricia e Gin.</t>
  </si>
  <si>
    <t>Prada Arianna</t>
  </si>
  <si>
    <t>Maxillo-facciale</t>
  </si>
  <si>
    <t>Allevi Fabiana</t>
  </si>
  <si>
    <t>Monico sara</t>
  </si>
  <si>
    <t>DAMA</t>
  </si>
  <si>
    <t>Oggioni Clio</t>
  </si>
  <si>
    <t>Zuvadelli Juri</t>
  </si>
  <si>
    <t>Parabiaghi Alberto</t>
  </si>
  <si>
    <t>Biscardi Davide A.</t>
  </si>
  <si>
    <t>Del Negro Silvia M.</t>
  </si>
  <si>
    <t>Psichiatria 52</t>
  </si>
  <si>
    <t>Del Giudice Renata</t>
  </si>
  <si>
    <t>Uonpia - Remo la Valle - MIGRAZIONE G29</t>
  </si>
  <si>
    <t>Galli Federica</t>
  </si>
  <si>
    <t>Psicologa</t>
  </si>
  <si>
    <t>Medico Psichiatra</t>
  </si>
  <si>
    <t>Psicologia Clinica</t>
  </si>
  <si>
    <t>Servizio dietetico e Nutrizione Clinica</t>
  </si>
  <si>
    <t>Gastroenterologia e Epatologia</t>
  </si>
  <si>
    <t>Medicina Protetta</t>
  </si>
  <si>
    <t>Direz. Sanitaria - Trapianti</t>
  </si>
  <si>
    <t>NPI CRE pr. DISABILITA' G32</t>
  </si>
  <si>
    <t>Uva Antonio</t>
  </si>
  <si>
    <t>Mariani Vera</t>
  </si>
  <si>
    <t>Rossetti Elena</t>
  </si>
  <si>
    <t>CRE</t>
  </si>
  <si>
    <t>Toma Nicola</t>
  </si>
  <si>
    <t>NPI Terr. E Psicopat. Età evolut.pr. ABBATT. LISTE</t>
  </si>
  <si>
    <t>NPI Terr. E Psicopat. Età evolut. pr. ABBATT. LISTE</t>
  </si>
  <si>
    <t>NPI Terr. E Psicopat. Età evolut. pr. ADOLESCENTI G31</t>
  </si>
  <si>
    <t>NPI Terr. E Psicopat. Età evolut. via ovada pr. ADOLESCENTI G31</t>
  </si>
  <si>
    <t>NPI Terr. E Psicopat. Età evolut.pr. ADOLESCENTI G31</t>
  </si>
  <si>
    <t>NPI Terr. E Psicopat. Età evolut.Uonpia - Remo la Valle - MIGRAZIONE G29</t>
  </si>
  <si>
    <t>NPI Terr. E Psicopat. Età evolut.Uonpia - Buccinasco- MIGRAZIONE G29</t>
  </si>
  <si>
    <t>NPI Terr. E Psicopat. Età evolut.Uonpia - Buccinasco- ADOLESCENTI G31</t>
  </si>
  <si>
    <t>NPI Terr. E Psicopat. Età evolut.Uonpia - Buccinasco - DISABILITA' G32</t>
  </si>
  <si>
    <t>NPI Terr. E Psicopat. Età evolut.Uonpia - Remo la Valle - DISABILITA' G32</t>
  </si>
  <si>
    <t>NPI Terr. E Psicopat. Età evolut.Uonpia - Val d'Intelvi - DISABILITA' G32</t>
  </si>
  <si>
    <t>Borloni Roberto</t>
  </si>
  <si>
    <t>Russo Laura</t>
  </si>
  <si>
    <t>Necessità Assistenziale</t>
  </si>
  <si>
    <t>MOTIVAZIONE</t>
  </si>
  <si>
    <t>Rinaldo Rocco Francesco</t>
  </si>
  <si>
    <t>Scuderi Luca</t>
  </si>
  <si>
    <t>Dovera Giulia</t>
  </si>
  <si>
    <t>2012/2019</t>
  </si>
  <si>
    <t>2084/2019</t>
  </si>
  <si>
    <t>2003/2019</t>
  </si>
  <si>
    <t>2089/2019</t>
  </si>
  <si>
    <t>1960/2019</t>
  </si>
  <si>
    <t>1874/2019</t>
  </si>
  <si>
    <t>Amato Loretta</t>
  </si>
  <si>
    <t>Endoscopia</t>
  </si>
  <si>
    <t>1941/2019</t>
  </si>
  <si>
    <t>1959/2019</t>
  </si>
  <si>
    <t>1911/2019</t>
  </si>
  <si>
    <t>1860/2019</t>
  </si>
  <si>
    <t>1890/2019</t>
  </si>
  <si>
    <t>1929/2019</t>
  </si>
  <si>
    <t>Piscopo Kyrie</t>
  </si>
  <si>
    <t>2069/2019</t>
  </si>
  <si>
    <t>1870/2019</t>
  </si>
  <si>
    <t>enpab enpap-iva</t>
  </si>
  <si>
    <t>2666/2019</t>
  </si>
  <si>
    <t>Meazzini Maria Costanza</t>
  </si>
  <si>
    <t>medico</t>
  </si>
  <si>
    <t>328/2020</t>
  </si>
  <si>
    <t>NPIA</t>
  </si>
  <si>
    <t>2484/2019</t>
  </si>
  <si>
    <t>Dolzatelli Stella</t>
  </si>
  <si>
    <t>Costantino Venera</t>
  </si>
  <si>
    <t>599/2020</t>
  </si>
  <si>
    <t>Biotecnologo</t>
  </si>
  <si>
    <t>Faraci Simona</t>
  </si>
  <si>
    <t>UONPIA Val d'Intelvi</t>
  </si>
  <si>
    <t>2666/19-324/2020</t>
  </si>
  <si>
    <t>Cardiologia</t>
  </si>
  <si>
    <t>Ferrante Giulia</t>
  </si>
  <si>
    <t>146/2020</t>
  </si>
  <si>
    <t>Rodocanachi Roidi  Marina Luisa</t>
  </si>
  <si>
    <t>Vannicola Chiara</t>
  </si>
  <si>
    <t>1705/2019</t>
  </si>
  <si>
    <t>Gonnella Pietro</t>
  </si>
  <si>
    <t>433/2020</t>
  </si>
  <si>
    <t>Odonto II</t>
  </si>
  <si>
    <t>Cona Andrea</t>
  </si>
  <si>
    <t>322/2020</t>
  </si>
  <si>
    <t>Brega Marco</t>
  </si>
  <si>
    <t>Di Paolo Viola</t>
  </si>
  <si>
    <t>Cohen Noah</t>
  </si>
  <si>
    <t>Poli Corinne</t>
  </si>
  <si>
    <t>Iovine Salvo</t>
  </si>
  <si>
    <t>Strada Irene</t>
  </si>
  <si>
    <t xml:space="preserve">NPI Terr. E Psicopat. Età evolut. progetto SAGA </t>
  </si>
  <si>
    <t>NPI Terr. E Psicopat. Età evolut.Uonpia - Val 'Intelvi-  MIGRAZIONE G29</t>
  </si>
  <si>
    <t>Giannone Ornella</t>
  </si>
  <si>
    <t>2810/19-321/2020-1025/2020</t>
  </si>
  <si>
    <t>2810/19-321/2020</t>
  </si>
  <si>
    <t>Vigo Beatrice</t>
  </si>
  <si>
    <t>2618/19</t>
  </si>
  <si>
    <t>D'Agostino Armando</t>
  </si>
  <si>
    <t>2633/19</t>
  </si>
  <si>
    <t>Liberi Professionisti - ASST Santi Paolo e Carlo</t>
  </si>
  <si>
    <t>Di Leo Milena</t>
  </si>
  <si>
    <t>D'Amore Fiorella</t>
  </si>
  <si>
    <t>Cena Alberto</t>
  </si>
  <si>
    <t>QUALIFICA</t>
  </si>
  <si>
    <t>DECORRENZA</t>
  </si>
  <si>
    <t>SCADENZA</t>
  </si>
  <si>
    <t>DELIBERA</t>
  </si>
  <si>
    <t>ASSEGNAZIONE</t>
  </si>
  <si>
    <t>NOME COGNOME</t>
  </si>
  <si>
    <t>COMPENSO LORDO</t>
  </si>
  <si>
    <t>TOTALE COMPENSO+ONERI</t>
  </si>
  <si>
    <t>1255/2020</t>
  </si>
  <si>
    <t>1206/2020</t>
  </si>
  <si>
    <t>1066/2019</t>
  </si>
  <si>
    <t>Ferrari Massimo</t>
  </si>
  <si>
    <t>Medicina del Lavoro</t>
  </si>
  <si>
    <t>Medico del lavoro</t>
  </si>
  <si>
    <t xml:space="preserve">Romano Alessandro </t>
  </si>
  <si>
    <t>845/2020</t>
  </si>
  <si>
    <t>2521/2020</t>
  </si>
  <si>
    <t>Tincani Camilla</t>
  </si>
  <si>
    <t>Varesini Paolo</t>
  </si>
  <si>
    <t>Vacalebre Manuela</t>
  </si>
  <si>
    <t>Paganuzzi Marco Maria</t>
  </si>
  <si>
    <t>Pingitore Sabrina</t>
  </si>
  <si>
    <t>Tecn di NFP</t>
  </si>
  <si>
    <t>3 acc mese</t>
  </si>
  <si>
    <t>1923/2020</t>
  </si>
  <si>
    <t>Viganò Ilaria</t>
  </si>
  <si>
    <t>2890/2020</t>
  </si>
  <si>
    <t>Molteni Marco</t>
  </si>
  <si>
    <t>Scopari Andrea</t>
  </si>
  <si>
    <t>2964/2020</t>
  </si>
  <si>
    <t>Tarabbia Filippo</t>
  </si>
  <si>
    <t>Auriemma Miriam</t>
  </si>
  <si>
    <t>Barbini Daniela</t>
  </si>
  <si>
    <t>Muzzupappa Eva</t>
  </si>
  <si>
    <t>Borsani Maddalena</t>
  </si>
  <si>
    <t>Minci Monica</t>
  </si>
  <si>
    <t>Savaresi Gaetano</t>
  </si>
  <si>
    <t>Educ. Prof.le</t>
  </si>
  <si>
    <t>Assistente Sociale</t>
  </si>
  <si>
    <t>Ottico</t>
  </si>
  <si>
    <t>Serd Penale Penitenziario - Prog. GAP</t>
  </si>
  <si>
    <t>Serd Territoriale - Prog. GAP</t>
  </si>
  <si>
    <t>Piana Paolo</t>
  </si>
  <si>
    <t>Avvocato - Loss Adjuster</t>
  </si>
  <si>
    <t>Affari Legali</t>
  </si>
  <si>
    <t>Oculistica  Prog. Minorazioni Visive</t>
  </si>
  <si>
    <t>1666/19-1976/2020</t>
  </si>
  <si>
    <t>Bulfamante Antonio Mario</t>
  </si>
  <si>
    <t>3080/2020</t>
  </si>
  <si>
    <t>Cucurullo Marco</t>
  </si>
  <si>
    <t>3033/2020</t>
  </si>
  <si>
    <t>1254/2020</t>
  </si>
  <si>
    <t>2268/19</t>
  </si>
  <si>
    <t>12 ore mese</t>
  </si>
  <si>
    <t>5 ore mese</t>
  </si>
  <si>
    <t>soggetto a privacy (D.Lgs 101/18)</t>
  </si>
  <si>
    <t>Territorio</t>
  </si>
  <si>
    <t>Matelloni Irene Aglaia</t>
  </si>
  <si>
    <t>Tosi Martina</t>
  </si>
  <si>
    <t>Macli Rosa Maria</t>
  </si>
  <si>
    <t>Kharkivska Iren</t>
  </si>
  <si>
    <t>Bernardelli Silvia Luisa</t>
  </si>
  <si>
    <t>Lari Marta</t>
  </si>
  <si>
    <t>1407/2021</t>
  </si>
  <si>
    <t>Vanni Beatrice Maria</t>
  </si>
  <si>
    <t>Rosella Daniela</t>
  </si>
  <si>
    <t>Malafronte Rosaria</t>
  </si>
  <si>
    <t>Modarelli Antonio</t>
  </si>
  <si>
    <t>Anselmetti Simona</t>
  </si>
  <si>
    <t>Civilotti Cristina</t>
  </si>
  <si>
    <t>Zucca Martina</t>
  </si>
  <si>
    <t>Pingitore Serena</t>
  </si>
  <si>
    <t>Disturbi Alimentari</t>
  </si>
  <si>
    <t>743/2021</t>
  </si>
  <si>
    <t>1032/2021</t>
  </si>
  <si>
    <t>832/2021</t>
  </si>
  <si>
    <t>1294/2021</t>
  </si>
  <si>
    <t>1257/2021</t>
  </si>
  <si>
    <t>2964/2020-542/2021</t>
  </si>
  <si>
    <t>826/2021</t>
  </si>
  <si>
    <t>2964/2020-1294/2021</t>
  </si>
  <si>
    <t>2964/2020-254/2021</t>
  </si>
  <si>
    <t>1784/2021</t>
  </si>
  <si>
    <t>Ginecologia</t>
  </si>
  <si>
    <t>1782/2021</t>
  </si>
  <si>
    <t>2905/2020-1861/2021</t>
  </si>
  <si>
    <t>Lombardo Roberta</t>
  </si>
  <si>
    <t>1892/2021</t>
  </si>
  <si>
    <t>Medico Ortodonzista</t>
  </si>
  <si>
    <t>Tramontano Martina</t>
  </si>
  <si>
    <t>Picozzi Stefano</t>
  </si>
  <si>
    <t>Urologia</t>
  </si>
  <si>
    <t>2099/2021</t>
  </si>
  <si>
    <t>1924/2021</t>
  </si>
  <si>
    <t>1924/2021-2079/2021</t>
  </si>
  <si>
    <t>1987/2021</t>
  </si>
  <si>
    <t>Scarno' Dario</t>
  </si>
  <si>
    <t>odonto Pediatrica</t>
  </si>
  <si>
    <t>1889/2021</t>
  </si>
  <si>
    <t>Odonto Pediatrica</t>
  </si>
  <si>
    <t>Caizzi Margherita</t>
  </si>
  <si>
    <t>Angelino Eleonora</t>
  </si>
  <si>
    <t>2079/2021</t>
  </si>
  <si>
    <t>Coppola Ludovica</t>
  </si>
  <si>
    <t>Tavecchia Marta</t>
  </si>
  <si>
    <t>Conti Laura</t>
  </si>
  <si>
    <t>Navarra Annalisa</t>
  </si>
  <si>
    <t>2966/2021</t>
  </si>
  <si>
    <t>Andreassi Alice</t>
  </si>
  <si>
    <t>Andrologia-Pediatrica</t>
  </si>
  <si>
    <t>3103/2021</t>
  </si>
  <si>
    <t>Romano Michela</t>
  </si>
  <si>
    <t>Felici Emanuela</t>
  </si>
  <si>
    <t>420/2022 e 908/2022</t>
  </si>
  <si>
    <t>420/2022 e 809/2022</t>
  </si>
  <si>
    <t>420/2022 e 871/2022</t>
  </si>
  <si>
    <t>420/2022 e 816/2022</t>
  </si>
  <si>
    <t>420/2022 e 822/2022</t>
  </si>
  <si>
    <t>420/2022 e 1056/2022</t>
  </si>
  <si>
    <t>420/2022 e 824/2022</t>
  </si>
  <si>
    <t>420/2022 e 861/2022</t>
  </si>
  <si>
    <t>420/2022</t>
  </si>
  <si>
    <t>420/2022 - 1056/2022</t>
  </si>
  <si>
    <t>Mazza Patrizia</t>
  </si>
  <si>
    <t>945/2022</t>
  </si>
  <si>
    <t>Rosso Cecilia</t>
  </si>
  <si>
    <t>Orl</t>
  </si>
  <si>
    <t>735/2022</t>
  </si>
  <si>
    <t>420/2022 -997/2022 e 1056/2022</t>
  </si>
  <si>
    <t>420/2022 - 1056/2022- 1158/2022</t>
  </si>
  <si>
    <t>420/2022-899/2022</t>
  </si>
  <si>
    <t>420/2022 - 833/2022</t>
  </si>
  <si>
    <t>420/2022 - 911/2022</t>
  </si>
  <si>
    <t>420/2022 -955/2022 e 1056/2022</t>
  </si>
  <si>
    <t>420/2022- 756/2022</t>
  </si>
  <si>
    <t>420/2022 - 1027/2022</t>
  </si>
  <si>
    <t>420/2022 - 1035/2022</t>
  </si>
  <si>
    <t>1162/2022</t>
  </si>
  <si>
    <t>420/2022-1056/2022 e 1085/2022</t>
  </si>
  <si>
    <t>420/2022-1056/2022- 1060/2022</t>
  </si>
  <si>
    <t>420/2022 - 736/2022</t>
  </si>
  <si>
    <t>2922/2021 - 169/2022</t>
  </si>
  <si>
    <t>420/2022 - 1085/2022</t>
  </si>
  <si>
    <t>420-2022 e 823/2022</t>
  </si>
  <si>
    <t>420/2022 - 823/2022</t>
  </si>
  <si>
    <t>420/2022-1166/2022</t>
  </si>
  <si>
    <t>420/2022 - 1166/2022</t>
  </si>
  <si>
    <t>2228/2021-929/2022</t>
  </si>
  <si>
    <t>926/2022</t>
  </si>
  <si>
    <t>Severino Francesca</t>
  </si>
  <si>
    <t>214/2022</t>
  </si>
  <si>
    <t>Uff. Farm.e Trial Clinici</t>
  </si>
  <si>
    <t>Logopeditsa</t>
  </si>
  <si>
    <t>Project manager</t>
  </si>
  <si>
    <t>129/2022 - 1056/2022</t>
  </si>
  <si>
    <t>1056/2022</t>
  </si>
  <si>
    <t>189/2022</t>
  </si>
  <si>
    <t>2853/2021</t>
  </si>
  <si>
    <t>316/2022</t>
  </si>
  <si>
    <t>2586/2020-2924/2022</t>
  </si>
  <si>
    <t>27,030,00</t>
  </si>
  <si>
    <t>1811/2020 e 882/2022</t>
  </si>
  <si>
    <t>420/2022- 857/2022</t>
  </si>
  <si>
    <t>129/2022</t>
  </si>
  <si>
    <t>Maxillo-Facciale</t>
  </si>
  <si>
    <t>Spadoni Davide</t>
  </si>
  <si>
    <t>2484/2019 - 420/2022</t>
  </si>
  <si>
    <t>2484/2019 420/2022</t>
  </si>
  <si>
    <t>2484/2019 - 169/2022</t>
  </si>
  <si>
    <t>Buracchi Matteo</t>
  </si>
  <si>
    <t>180/2022 - 1376/2022</t>
  </si>
  <si>
    <t>420/2022 - 1250/2022</t>
  </si>
  <si>
    <t>Galanopoulos Charilaus</t>
  </si>
  <si>
    <t>1666/2022</t>
  </si>
  <si>
    <t>Maruccia Serena</t>
  </si>
  <si>
    <t>1952/2022</t>
  </si>
  <si>
    <t>Pizzetti Giulia Beatrice</t>
  </si>
  <si>
    <t>Cirio Silvia</t>
  </si>
  <si>
    <t>1491/2022</t>
  </si>
  <si>
    <t>129/2022- 1056/2022-1686/2022</t>
  </si>
  <si>
    <t>10 ore mese</t>
  </si>
  <si>
    <t>129/2022-1056/2022-1939/2022</t>
  </si>
  <si>
    <t>1250/2022</t>
  </si>
  <si>
    <t>1177/2019</t>
  </si>
  <si>
    <t>Di Carlo Alessandra</t>
  </si>
  <si>
    <t>De Adamich Bianca</t>
  </si>
  <si>
    <t>Koshakji Samir</t>
  </si>
  <si>
    <t>2270/2022</t>
  </si>
  <si>
    <t>31/13/2022</t>
  </si>
  <si>
    <t>1056/2022- 1896/2022</t>
  </si>
  <si>
    <t>1939/2022</t>
  </si>
  <si>
    <t>2589/2022</t>
  </si>
  <si>
    <t>2189/2022</t>
  </si>
  <si>
    <t>525/2022</t>
  </si>
  <si>
    <t>Psichiatria</t>
  </si>
  <si>
    <t>1312/2022</t>
  </si>
  <si>
    <t>129/2022 - 1056/2022-1939/2022</t>
  </si>
  <si>
    <t>882/2022</t>
  </si>
  <si>
    <t>1845/2022</t>
  </si>
  <si>
    <t>1666/19-1976/2020-1861/2021-1845/2022</t>
  </si>
  <si>
    <t>2232/2021-1845/2022</t>
  </si>
  <si>
    <t>Reitano Maria Rita</t>
  </si>
  <si>
    <t>Concas Emanuela</t>
  </si>
  <si>
    <t>Marinoni Giulia</t>
  </si>
  <si>
    <t>Jasparro Chiara</t>
  </si>
  <si>
    <t>Bonizzoni Giulia</t>
  </si>
  <si>
    <t>Barbero Andrea</t>
  </si>
  <si>
    <t>Dalmiani Michela</t>
  </si>
  <si>
    <t>Psicologo-Neuropsicologo</t>
  </si>
  <si>
    <t>Neurologia - pr. Giovani Ricercatori</t>
  </si>
  <si>
    <t>Psicologia Clinica-ENEA</t>
  </si>
  <si>
    <t>Psichiatria 52 - pr. AUTER</t>
  </si>
  <si>
    <t>306/2022</t>
  </si>
  <si>
    <t>502/2022</t>
  </si>
  <si>
    <t>1560/2022</t>
  </si>
  <si>
    <t xml:space="preserve">Dall'olio lucia </t>
  </si>
  <si>
    <t xml:space="preserve">Carrara Ilaria </t>
  </si>
  <si>
    <t>221/2022</t>
  </si>
  <si>
    <t>3098/2022</t>
  </si>
  <si>
    <t>Bagatta Silvia</t>
  </si>
  <si>
    <t>Ig. Dentale</t>
  </si>
  <si>
    <t>Cosi Ivonne</t>
  </si>
  <si>
    <t>2964/2020-254/2021-129/2022-1056/2022-1939/2022</t>
  </si>
  <si>
    <t>2810/19-321/2020 2964/2020-129/2022</t>
  </si>
  <si>
    <t>Gozzi Christian</t>
  </si>
  <si>
    <t>583/2020-955/2020</t>
  </si>
  <si>
    <t>469/2020-955/2020</t>
  </si>
  <si>
    <t>1862/2022</t>
  </si>
  <si>
    <t>2310/2022</t>
  </si>
  <si>
    <t>Consulenza di natura Legale</t>
  </si>
  <si>
    <t>Consulenza di natura Tecnica</t>
  </si>
  <si>
    <t>50,688,00</t>
  </si>
  <si>
    <t>2603/2022</t>
  </si>
  <si>
    <t>29,568,00</t>
  </si>
  <si>
    <t>2606/2022</t>
  </si>
  <si>
    <t>19,584,00</t>
  </si>
  <si>
    <t>19,200,00</t>
  </si>
  <si>
    <t>2624/2022</t>
  </si>
  <si>
    <t>48,384,00</t>
  </si>
  <si>
    <t>16,128,00</t>
  </si>
  <si>
    <t>2544/2022</t>
  </si>
  <si>
    <t>31,680,00</t>
  </si>
  <si>
    <t>38,016,00</t>
  </si>
  <si>
    <t>8,640,00</t>
  </si>
  <si>
    <t>8,985,60</t>
  </si>
  <si>
    <t>25,344,00</t>
  </si>
  <si>
    <t>2546/2022</t>
  </si>
  <si>
    <t>NPI CRE - TRANSITION CARE</t>
  </si>
  <si>
    <t>20,328,00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</si>
</sst>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_-;_-@_-"/>
    <numFmt numFmtId="165" formatCode="_-&quot;€&quot;\ * #,##0.00_-;\-&quot;€&quot;\ * #,##0.00_-;_-&quot;€&quot;\ * &quot;-&quot;??_-;_-@_-"/>
    <numFmt numFmtId="166" formatCode="_-* #,##0.00_-;\-* #,##0.00_-;_-* &quot;-&quot;??_-;_-@_-"/>
    <numFmt numFmtId="167" formatCode="_-&quot;€ &quot;* #,##0.00_-;&quot;-€ &quot;* #,##0.00_-;_-&quot;€ &quot;* \-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i/>
      <sz val="2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Alef"/>
    </font>
    <font>
      <sz val="9"/>
      <name val="Alef"/>
    </font>
    <font>
      <sz val="9"/>
      <color rgb="FFFF0000"/>
      <name val="Alef"/>
    </font>
    <font>
      <sz val="9"/>
      <color rgb="FF000000"/>
      <name val="Alef"/>
    </font>
    <font>
      <sz val="9"/>
      <color theme="1"/>
      <name val="Alef"/>
    </font>
    <font>
      <sz val="9"/>
      <color indexed="8"/>
      <name val="Alef"/>
    </font>
    <font>
      <sz val="9"/>
      <color indexed="16"/>
      <name val="Alef"/>
    </font>
    <font>
      <sz val="9"/>
      <color indexed="8"/>
      <name val="Calibri"/>
      <family val="2"/>
    </font>
    <font>
      <sz val="8"/>
      <name val="Century Gothic"/>
      <family val="2"/>
    </font>
    <font>
      <b/>
      <sz val="9"/>
      <color theme="1"/>
      <name val="Alef"/>
    </font>
    <font>
      <sz val="9"/>
      <name val="Calibri Light"/>
      <family val="2"/>
    </font>
    <font>
      <sz val="9"/>
      <color theme="1"/>
      <name val="Calibri Light"/>
      <family val="2"/>
    </font>
    <font>
      <sz val="11"/>
      <name val="Calibri Light"/>
      <family val="2"/>
    </font>
    <font>
      <sz val="10"/>
      <color indexed="8"/>
      <name val="Alef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indexed="4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</cellStyleXfs>
  <cellXfs count="171">
    <xf numFmtId="0" fontId="0" fillId="0" borderId="0" xfId="0"/>
    <xf numFmtId="0" fontId="5" fillId="2" borderId="1" xfId="0" applyFont="1" applyFill="1" applyBorder="1" applyAlignment="1">
      <alignment horizontal="left"/>
    </xf>
    <xf numFmtId="0" fontId="7" fillId="0" borderId="0" xfId="0" applyFont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2" fontId="9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left" vertical="center"/>
    </xf>
    <xf numFmtId="4" fontId="9" fillId="2" borderId="1" xfId="5" applyNumberFormat="1" applyFont="1" applyFill="1" applyBorder="1" applyAlignment="1" applyProtection="1">
      <alignment horizontal="right" vertical="center"/>
    </xf>
    <xf numFmtId="4" fontId="9" fillId="3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2" applyNumberFormat="1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14" fontId="9" fillId="3" borderId="1" xfId="0" applyNumberFormat="1" applyFont="1" applyFill="1" applyBorder="1" applyAlignment="1">
      <alignment horizontal="left" vertical="center"/>
    </xf>
    <xf numFmtId="14" fontId="9" fillId="6" borderId="1" xfId="0" applyNumberFormat="1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4" fontId="14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 wrapText="1"/>
    </xf>
    <xf numFmtId="1" fontId="9" fillId="3" borderId="1" xfId="0" applyNumberFormat="1" applyFont="1" applyFill="1" applyBorder="1" applyAlignment="1">
      <alignment horizontal="left" vertical="center"/>
    </xf>
    <xf numFmtId="4" fontId="9" fillId="3" borderId="1" xfId="5" applyNumberFormat="1" applyFont="1" applyFill="1" applyBorder="1" applyAlignment="1" applyProtection="1">
      <alignment horizontal="right" vertical="center"/>
    </xf>
    <xf numFmtId="4" fontId="9" fillId="2" borderId="1" xfId="0" applyNumberFormat="1" applyFont="1" applyFill="1" applyBorder="1" applyAlignment="1">
      <alignment horizontal="left" vertical="center"/>
    </xf>
    <xf numFmtId="4" fontId="9" fillId="3" borderId="1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 wrapText="1"/>
    </xf>
    <xf numFmtId="0" fontId="16" fillId="0" borderId="0" xfId="0" applyFont="1" applyFill="1" applyBorder="1"/>
    <xf numFmtId="0" fontId="13" fillId="3" borderId="1" xfId="0" applyFont="1" applyFill="1" applyBorder="1" applyAlignment="1">
      <alignment horizontal="left" vertical="center"/>
    </xf>
    <xf numFmtId="4" fontId="13" fillId="3" borderId="1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3" borderId="1" xfId="0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/>
    </xf>
    <xf numFmtId="4" fontId="8" fillId="3" borderId="1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/>
    </xf>
    <xf numFmtId="4" fontId="12" fillId="2" borderId="1" xfId="0" applyNumberFormat="1" applyFont="1" applyFill="1" applyBorder="1" applyAlignment="1">
      <alignment horizontal="right" vertical="center"/>
    </xf>
    <xf numFmtId="14" fontId="12" fillId="3" borderId="1" xfId="0" applyNumberFormat="1" applyFont="1" applyFill="1" applyBorder="1" applyAlignment="1">
      <alignment horizontal="left" vertical="center"/>
    </xf>
    <xf numFmtId="4" fontId="11" fillId="2" borderId="1" xfId="3" applyNumberFormat="1" applyFont="1" applyFill="1" applyBorder="1" applyAlignment="1">
      <alignment horizontal="right" vertical="center"/>
    </xf>
    <xf numFmtId="2" fontId="12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14" fontId="9" fillId="3" borderId="1" xfId="0" applyNumberFormat="1" applyFont="1" applyFill="1" applyBorder="1" applyAlignment="1">
      <alignment horizontal="left" vertical="center" wrapText="1"/>
    </xf>
    <xf numFmtId="4" fontId="12" fillId="3" borderId="1" xfId="0" applyNumberFormat="1" applyFont="1" applyFill="1" applyBorder="1" applyAlignment="1">
      <alignment horizontal="right" vertical="center" wrapText="1"/>
    </xf>
    <xf numFmtId="2" fontId="9" fillId="3" borderId="1" xfId="0" applyNumberFormat="1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2" fontId="9" fillId="3" borderId="1" xfId="0" applyNumberFormat="1" applyFont="1" applyFill="1" applyBorder="1" applyAlignment="1">
      <alignment horizontal="left" vertical="center"/>
    </xf>
    <xf numFmtId="4" fontId="9" fillId="3" borderId="1" xfId="1" applyNumberFormat="1" applyFont="1" applyFill="1" applyBorder="1" applyAlignment="1">
      <alignment horizontal="right" vertical="center"/>
    </xf>
    <xf numFmtId="14" fontId="11" fillId="2" borderId="1" xfId="3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4" fontId="12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4" fontId="12" fillId="0" borderId="0" xfId="0" applyNumberFormat="1" applyFont="1" applyBorder="1" applyAlignment="1">
      <alignment horizontal="left" vertical="center"/>
    </xf>
    <xf numFmtId="4" fontId="10" fillId="2" borderId="1" xfId="0" applyNumberFormat="1" applyFont="1" applyFill="1" applyBorder="1" applyAlignment="1">
      <alignment horizontal="right" vertical="center"/>
    </xf>
    <xf numFmtId="4" fontId="9" fillId="5" borderId="1" xfId="0" applyNumberFormat="1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left" vertical="center" wrapText="1"/>
    </xf>
    <xf numFmtId="4" fontId="9" fillId="3" borderId="1" xfId="5" applyNumberFormat="1" applyFont="1" applyFill="1" applyBorder="1" applyAlignment="1" applyProtection="1">
      <alignment horizontal="right" vertical="center" wrapText="1"/>
    </xf>
    <xf numFmtId="0" fontId="12" fillId="0" borderId="1" xfId="0" applyFont="1" applyBorder="1" applyAlignment="1">
      <alignment vertical="center"/>
    </xf>
    <xf numFmtId="0" fontId="11" fillId="0" borderId="1" xfId="3" applyFont="1" applyBorder="1" applyAlignment="1">
      <alignment horizontal="left" vertical="center" wrapText="1"/>
    </xf>
    <xf numFmtId="4" fontId="11" fillId="0" borderId="1" xfId="3" applyNumberFormat="1" applyFont="1" applyBorder="1" applyAlignment="1">
      <alignment horizontal="right" vertical="center" wrapText="1"/>
    </xf>
    <xf numFmtId="4" fontId="11" fillId="2" borderId="1" xfId="3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left" vertical="center" wrapText="1"/>
    </xf>
    <xf numFmtId="4" fontId="11" fillId="0" borderId="1" xfId="3" applyNumberFormat="1" applyFont="1" applyFill="1" applyBorder="1" applyAlignment="1">
      <alignment horizontal="right" vertical="center" wrapText="1"/>
    </xf>
    <xf numFmtId="14" fontId="11" fillId="0" borderId="1" xfId="3" applyNumberFormat="1" applyFont="1" applyBorder="1" applyAlignment="1">
      <alignment horizontal="left" vertical="center" wrapText="1"/>
    </xf>
    <xf numFmtId="4" fontId="9" fillId="0" borderId="1" xfId="5" applyNumberFormat="1" applyFont="1" applyFill="1" applyBorder="1" applyAlignment="1" applyProtection="1">
      <alignment horizontal="right"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3" borderId="1" xfId="1" applyNumberFormat="1" applyFont="1" applyFill="1" applyBorder="1" applyAlignment="1">
      <alignment horizontal="right" vertical="center" wrapText="1"/>
    </xf>
    <xf numFmtId="14" fontId="11" fillId="2" borderId="1" xfId="3" applyNumberFormat="1" applyFont="1" applyFill="1" applyBorder="1" applyAlignment="1">
      <alignment horizontal="left" vertical="center" wrapText="1"/>
    </xf>
    <xf numFmtId="4" fontId="9" fillId="2" borderId="1" xfId="5" applyNumberFormat="1" applyFont="1" applyFill="1" applyBorder="1" applyAlignment="1" applyProtection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2" fontId="9" fillId="7" borderId="1" xfId="0" applyNumberFormat="1" applyFont="1" applyFill="1" applyBorder="1" applyAlignment="1">
      <alignment horizontal="left" vertical="center" wrapText="1"/>
    </xf>
    <xf numFmtId="2" fontId="12" fillId="3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left" vertical="center" wrapText="1"/>
    </xf>
    <xf numFmtId="14" fontId="9" fillId="6" borderId="1" xfId="0" applyNumberFormat="1" applyFont="1" applyFill="1" applyBorder="1" applyAlignment="1">
      <alignment horizontal="left" vertical="center" wrapText="1"/>
    </xf>
    <xf numFmtId="1" fontId="9" fillId="3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8" fillId="8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/>
    </xf>
    <xf numFmtId="14" fontId="8" fillId="9" borderId="1" xfId="0" applyNumberFormat="1" applyFont="1" applyFill="1" applyBorder="1" applyAlignment="1">
      <alignment horizontal="left" vertical="center" wrapText="1"/>
    </xf>
    <xf numFmtId="4" fontId="8" fillId="9" borderId="1" xfId="0" applyNumberFormat="1" applyFont="1" applyFill="1" applyBorder="1" applyAlignment="1">
      <alignment horizontal="right" vertical="center" wrapText="1"/>
    </xf>
    <xf numFmtId="4" fontId="8" fillId="9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/>
    </xf>
    <xf numFmtId="0" fontId="11" fillId="2" borderId="1" xfId="3" applyFont="1" applyFill="1" applyBorder="1" applyAlignment="1">
      <alignment horizontal="left" vertical="center" wrapText="1"/>
    </xf>
    <xf numFmtId="4" fontId="11" fillId="2" borderId="1" xfId="3" applyNumberFormat="1" applyFont="1" applyFill="1" applyBorder="1" applyAlignment="1">
      <alignment horizontal="left" vertical="center"/>
    </xf>
    <xf numFmtId="4" fontId="11" fillId="2" borderId="1" xfId="3" applyNumberFormat="1" applyFont="1" applyFill="1" applyBorder="1" applyAlignment="1">
      <alignment horizontal="left" vertical="center" wrapText="1"/>
    </xf>
    <xf numFmtId="4" fontId="13" fillId="3" borderId="1" xfId="0" applyNumberFormat="1" applyFont="1" applyFill="1" applyBorder="1" applyAlignment="1">
      <alignment horizontal="right" vertical="center" wrapText="1"/>
    </xf>
    <xf numFmtId="4" fontId="12" fillId="2" borderId="1" xfId="5" applyNumberFormat="1" applyFont="1" applyFill="1" applyBorder="1" applyAlignment="1" applyProtection="1">
      <alignment horizontal="right" vertical="center"/>
    </xf>
    <xf numFmtId="4" fontId="12" fillId="2" borderId="1" xfId="5" applyNumberFormat="1" applyFont="1" applyFill="1" applyBorder="1" applyAlignment="1" applyProtection="1">
      <alignment horizontal="right" vertical="center" wrapText="1"/>
    </xf>
    <xf numFmtId="0" fontId="11" fillId="0" borderId="1" xfId="3" applyFont="1" applyFill="1" applyBorder="1" applyAlignment="1">
      <alignment horizontal="left" vertical="center" wrapText="1"/>
    </xf>
    <xf numFmtId="0" fontId="11" fillId="0" borderId="1" xfId="3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 wrapText="1"/>
    </xf>
    <xf numFmtId="2" fontId="22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14" fontId="23" fillId="0" borderId="1" xfId="0" applyNumberFormat="1" applyFont="1" applyFill="1" applyBorder="1" applyAlignment="1">
      <alignment horizontal="left" vertical="center" wrapText="1"/>
    </xf>
    <xf numFmtId="14" fontId="22" fillId="0" borderId="1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2" fontId="12" fillId="0" borderId="1" xfId="0" applyNumberFormat="1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/>
    </xf>
    <xf numFmtId="4" fontId="9" fillId="0" borderId="1" xfId="5" applyNumberFormat="1" applyFont="1" applyFill="1" applyBorder="1" applyAlignment="1" applyProtection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166" fontId="22" fillId="0" borderId="4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166" fontId="22" fillId="0" borderId="1" xfId="1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2" fontId="22" fillId="0" borderId="5" xfId="0" applyNumberFormat="1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2" fontId="22" fillId="0" borderId="4" xfId="0" applyNumberFormat="1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14" fontId="23" fillId="0" borderId="4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2" fontId="19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14" fontId="18" fillId="0" borderId="1" xfId="0" applyNumberFormat="1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horizontal="right" vertical="center" wrapText="1"/>
    </xf>
    <xf numFmtId="4" fontId="11" fillId="0" borderId="1" xfId="3" applyNumberFormat="1" applyFont="1" applyFill="1" applyBorder="1" applyAlignment="1">
      <alignment horizontal="left" vertical="center"/>
    </xf>
    <xf numFmtId="14" fontId="12" fillId="0" borderId="1" xfId="0" applyNumberFormat="1" applyFont="1" applyFill="1" applyBorder="1" applyAlignment="1">
      <alignment horizontal="left" vertical="center"/>
    </xf>
    <xf numFmtId="4" fontId="11" fillId="0" borderId="1" xfId="3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0" fontId="9" fillId="3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</cellXfs>
  <cellStyles count="6">
    <cellStyle name="Euro" xfId="4"/>
    <cellStyle name="Migliaia" xfId="1" builtinId="3"/>
    <cellStyle name="Migliaia [0]" xfId="5" builtinId="6"/>
    <cellStyle name="Normale" xfId="0" builtinId="0"/>
    <cellStyle name="Normale 2" xfId="3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P979"/>
  <sheetViews>
    <sheetView tabSelected="1" topLeftCell="A255" zoomScale="90" zoomScaleNormal="90" workbookViewId="0">
      <selection activeCell="I274" sqref="I274"/>
    </sheetView>
  </sheetViews>
  <sheetFormatPr defaultColWidth="9.140625" defaultRowHeight="12.75" x14ac:dyDescent="0.25"/>
  <cols>
    <col min="1" max="1" width="7.5703125" style="71" customWidth="1"/>
    <col min="2" max="2" width="27.7109375" style="71" bestFit="1" customWidth="1"/>
    <col min="3" max="3" width="15.5703125" style="71" bestFit="1" customWidth="1"/>
    <col min="4" max="4" width="34.28515625" style="71" bestFit="1" customWidth="1"/>
    <col min="5" max="5" width="6.28515625" style="71" hidden="1" customWidth="1"/>
    <col min="6" max="6" width="7.42578125" style="71" hidden="1" customWidth="1"/>
    <col min="7" max="7" width="5.140625" style="71" hidden="1" customWidth="1"/>
    <col min="8" max="8" width="6" style="71" hidden="1" customWidth="1"/>
    <col min="9" max="9" width="12.140625" style="72" bestFit="1" customWidth="1"/>
    <col min="10" max="10" width="12.5703125" style="72" customWidth="1"/>
    <col min="11" max="11" width="10.5703125" style="68" bestFit="1" customWidth="1"/>
    <col min="12" max="12" width="10.140625" style="68" hidden="1" customWidth="1"/>
    <col min="13" max="13" width="5.140625" style="68" hidden="1" customWidth="1"/>
    <col min="14" max="14" width="7.85546875" style="68" hidden="1" customWidth="1"/>
    <col min="15" max="15" width="4.7109375" style="68" hidden="1" customWidth="1"/>
    <col min="16" max="16" width="18.42578125" style="68" customWidth="1"/>
    <col min="17" max="17" width="16.42578125" style="69" customWidth="1"/>
    <col min="18" max="18" width="14.7109375" style="2" customWidth="1"/>
    <col min="19" max="16384" width="9.140625" style="40"/>
  </cols>
  <sheetData>
    <row r="1" spans="1:18" ht="31.5" x14ac:dyDescent="0.25">
      <c r="A1" s="169" t="s">
        <v>347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</row>
    <row r="2" spans="1:18" s="3" customFormat="1" ht="38.25" x14ac:dyDescent="0.25">
      <c r="A2" s="110" t="s">
        <v>0</v>
      </c>
      <c r="B2" s="111" t="s">
        <v>356</v>
      </c>
      <c r="C2" s="112" t="s">
        <v>351</v>
      </c>
      <c r="D2" s="111" t="s">
        <v>355</v>
      </c>
      <c r="E2" s="111" t="s">
        <v>1</v>
      </c>
      <c r="F2" s="111" t="s">
        <v>2</v>
      </c>
      <c r="G2" s="111" t="s">
        <v>3</v>
      </c>
      <c r="H2" s="111" t="s">
        <v>4</v>
      </c>
      <c r="I2" s="113" t="s">
        <v>352</v>
      </c>
      <c r="J2" s="113" t="s">
        <v>353</v>
      </c>
      <c r="K2" s="114" t="s">
        <v>357</v>
      </c>
      <c r="L2" s="115" t="s">
        <v>307</v>
      </c>
      <c r="M2" s="114" t="s">
        <v>5</v>
      </c>
      <c r="N2" s="115" t="s">
        <v>6</v>
      </c>
      <c r="O2" s="114" t="s">
        <v>7</v>
      </c>
      <c r="P2" s="115" t="s">
        <v>358</v>
      </c>
      <c r="Q2" s="116" t="s">
        <v>354</v>
      </c>
      <c r="R2" s="116" t="s">
        <v>286</v>
      </c>
    </row>
    <row r="3" spans="1:18" s="3" customFormat="1" ht="25.5" x14ac:dyDescent="0.25">
      <c r="A3" s="5" t="s">
        <v>8</v>
      </c>
      <c r="B3" s="15" t="s">
        <v>250</v>
      </c>
      <c r="C3" s="5" t="s">
        <v>9</v>
      </c>
      <c r="D3" s="5" t="s">
        <v>249</v>
      </c>
      <c r="E3" s="62">
        <v>22</v>
      </c>
      <c r="F3" s="28">
        <v>34</v>
      </c>
      <c r="G3" s="5">
        <v>11</v>
      </c>
      <c r="H3" s="5">
        <f t="shared" ref="H3:H39" si="0">F3*G3</f>
        <v>374</v>
      </c>
      <c r="I3" s="9">
        <v>43831</v>
      </c>
      <c r="J3" s="9">
        <v>43906</v>
      </c>
      <c r="K3" s="10">
        <f>G3*F3*E3</f>
        <v>8228</v>
      </c>
      <c r="L3" s="12"/>
      <c r="M3" s="73"/>
      <c r="N3" s="73"/>
      <c r="O3" s="73"/>
      <c r="P3" s="12">
        <f>K3+L3+M3+N3+O3</f>
        <v>8228</v>
      </c>
      <c r="Q3" s="4" t="s">
        <v>308</v>
      </c>
      <c r="R3" s="4" t="s">
        <v>285</v>
      </c>
    </row>
    <row r="4" spans="1:18" s="3" customFormat="1" ht="25.5" x14ac:dyDescent="0.25">
      <c r="A4" s="5" t="s">
        <v>8</v>
      </c>
      <c r="B4" s="15" t="s">
        <v>365</v>
      </c>
      <c r="C4" s="5" t="s">
        <v>9</v>
      </c>
      <c r="D4" s="5" t="s">
        <v>363</v>
      </c>
      <c r="E4" s="62">
        <v>40</v>
      </c>
      <c r="F4" s="28">
        <v>20</v>
      </c>
      <c r="G4" s="5">
        <v>24</v>
      </c>
      <c r="H4" s="5">
        <f t="shared" si="0"/>
        <v>480</v>
      </c>
      <c r="I4" s="9">
        <v>43945</v>
      </c>
      <c r="J4" s="9">
        <v>44127</v>
      </c>
      <c r="K4" s="10">
        <f>G4*F4*E4</f>
        <v>19200</v>
      </c>
      <c r="L4" s="12"/>
      <c r="M4" s="73"/>
      <c r="N4" s="73"/>
      <c r="O4" s="73"/>
      <c r="P4" s="12">
        <f>K4+L4+M4+N4+O4</f>
        <v>19200</v>
      </c>
      <c r="Q4" s="4" t="s">
        <v>366</v>
      </c>
      <c r="R4" s="4" t="s">
        <v>285</v>
      </c>
    </row>
    <row r="5" spans="1:18" s="3" customFormat="1" ht="25.5" x14ac:dyDescent="0.25">
      <c r="A5" s="5" t="s">
        <v>8</v>
      </c>
      <c r="B5" s="15" t="s">
        <v>362</v>
      </c>
      <c r="C5" s="5" t="s">
        <v>364</v>
      </c>
      <c r="D5" s="5" t="s">
        <v>363</v>
      </c>
      <c r="E5" s="62">
        <v>80</v>
      </c>
      <c r="F5" s="28">
        <v>5</v>
      </c>
      <c r="G5" s="5">
        <v>48</v>
      </c>
      <c r="H5" s="5">
        <f t="shared" si="0"/>
        <v>240</v>
      </c>
      <c r="I5" s="9">
        <v>44154</v>
      </c>
      <c r="J5" s="9">
        <v>44518</v>
      </c>
      <c r="K5" s="10">
        <f>G5*F5*E5</f>
        <v>19200</v>
      </c>
      <c r="L5" s="12"/>
      <c r="M5" s="73"/>
      <c r="N5" s="73"/>
      <c r="O5" s="73"/>
      <c r="P5" s="12">
        <f>K5+L5+M5+N5+O5</f>
        <v>19200</v>
      </c>
      <c r="Q5" s="4" t="s">
        <v>367</v>
      </c>
      <c r="R5" s="4" t="s">
        <v>285</v>
      </c>
    </row>
    <row r="6" spans="1:18" s="13" customFormat="1" ht="25.5" x14ac:dyDescent="0.25">
      <c r="A6" s="5" t="s">
        <v>8</v>
      </c>
      <c r="B6" s="5" t="s">
        <v>11</v>
      </c>
      <c r="C6" s="5" t="s">
        <v>9</v>
      </c>
      <c r="D6" s="6" t="s">
        <v>10</v>
      </c>
      <c r="E6" s="7">
        <v>22</v>
      </c>
      <c r="F6" s="5">
        <v>30</v>
      </c>
      <c r="G6" s="5">
        <v>156</v>
      </c>
      <c r="H6" s="5">
        <f t="shared" si="0"/>
        <v>4680</v>
      </c>
      <c r="I6" s="9">
        <v>44562</v>
      </c>
      <c r="J6" s="9">
        <v>45747</v>
      </c>
      <c r="K6" s="10">
        <f>E6*F6*G6</f>
        <v>102960</v>
      </c>
      <c r="L6" s="11"/>
      <c r="M6" s="12"/>
      <c r="N6" s="12"/>
      <c r="O6" s="12"/>
      <c r="P6" s="11">
        <f>K6+L6+M6+N6+O6</f>
        <v>102960</v>
      </c>
      <c r="Q6" s="4" t="s">
        <v>468</v>
      </c>
      <c r="R6" s="4" t="s">
        <v>285</v>
      </c>
    </row>
    <row r="7" spans="1:18" s="13" customFormat="1" ht="25.5" x14ac:dyDescent="0.25">
      <c r="A7" s="5" t="s">
        <v>8</v>
      </c>
      <c r="B7" s="5" t="s">
        <v>12</v>
      </c>
      <c r="C7" s="5" t="s">
        <v>9</v>
      </c>
      <c r="D7" s="5" t="s">
        <v>10</v>
      </c>
      <c r="E7" s="14">
        <v>22</v>
      </c>
      <c r="F7" s="15">
        <v>3</v>
      </c>
      <c r="G7" s="5">
        <v>16</v>
      </c>
      <c r="H7" s="5">
        <f t="shared" si="0"/>
        <v>48</v>
      </c>
      <c r="I7" s="9">
        <v>44562</v>
      </c>
      <c r="J7" s="9">
        <v>44681</v>
      </c>
      <c r="K7" s="10">
        <f>E7*F7*G7</f>
        <v>1056</v>
      </c>
      <c r="L7" s="12"/>
      <c r="M7" s="12"/>
      <c r="N7" s="12"/>
      <c r="O7" s="12"/>
      <c r="P7" s="11">
        <f>K7+L7+M7+N7+O7</f>
        <v>1056</v>
      </c>
      <c r="Q7" s="4" t="s">
        <v>472</v>
      </c>
      <c r="R7" s="4" t="s">
        <v>285</v>
      </c>
    </row>
    <row r="8" spans="1:18" s="13" customFormat="1" ht="25.5" x14ac:dyDescent="0.25">
      <c r="A8" s="5" t="s">
        <v>8</v>
      </c>
      <c r="B8" s="5" t="s">
        <v>94</v>
      </c>
      <c r="C8" s="5" t="s">
        <v>9</v>
      </c>
      <c r="D8" s="5" t="s">
        <v>15</v>
      </c>
      <c r="E8" s="14">
        <v>22</v>
      </c>
      <c r="F8" s="15">
        <v>19</v>
      </c>
      <c r="G8" s="5">
        <v>4</v>
      </c>
      <c r="H8" s="5">
        <f t="shared" si="0"/>
        <v>76</v>
      </c>
      <c r="I8" s="9">
        <v>43831</v>
      </c>
      <c r="J8" s="9">
        <v>43861</v>
      </c>
      <c r="K8" s="10">
        <f>E8*F8*G8</f>
        <v>1672</v>
      </c>
      <c r="L8" s="12"/>
      <c r="M8" s="12"/>
      <c r="N8" s="12"/>
      <c r="O8" s="12"/>
      <c r="P8" s="11">
        <f>O8+N8+M8+L8+K8</f>
        <v>1672</v>
      </c>
      <c r="Q8" s="4" t="s">
        <v>290</v>
      </c>
      <c r="R8" s="4" t="s">
        <v>285</v>
      </c>
    </row>
    <row r="9" spans="1:18" s="13" customFormat="1" ht="36" customHeight="1" x14ac:dyDescent="0.25">
      <c r="A9" s="5" t="s">
        <v>8</v>
      </c>
      <c r="B9" s="5" t="s">
        <v>14</v>
      </c>
      <c r="C9" s="5" t="s">
        <v>9</v>
      </c>
      <c r="D9" s="5" t="s">
        <v>13</v>
      </c>
      <c r="E9" s="7">
        <v>22</v>
      </c>
      <c r="F9" s="5">
        <v>4</v>
      </c>
      <c r="G9" s="5">
        <v>156</v>
      </c>
      <c r="H9" s="5">
        <f t="shared" si="0"/>
        <v>624</v>
      </c>
      <c r="I9" s="9">
        <v>44562</v>
      </c>
      <c r="J9" s="9">
        <v>45747</v>
      </c>
      <c r="K9" s="10">
        <f>E9*F9*G9</f>
        <v>13728</v>
      </c>
      <c r="L9" s="12"/>
      <c r="M9" s="12"/>
      <c r="N9" s="12"/>
      <c r="O9" s="12"/>
      <c r="P9" s="12">
        <f t="shared" ref="P9:P34" si="1">K9+L9+M9+N9+O9</f>
        <v>13728</v>
      </c>
      <c r="Q9" s="4" t="s">
        <v>479</v>
      </c>
      <c r="R9" s="4" t="s">
        <v>285</v>
      </c>
    </row>
    <row r="10" spans="1:18" s="13" customFormat="1" ht="25.5" x14ac:dyDescent="0.25">
      <c r="A10" s="5" t="s">
        <v>8</v>
      </c>
      <c r="B10" s="5" t="s">
        <v>309</v>
      </c>
      <c r="C10" s="5" t="s">
        <v>9</v>
      </c>
      <c r="D10" s="5" t="s">
        <v>16</v>
      </c>
      <c r="E10" s="7">
        <v>22</v>
      </c>
      <c r="F10" s="5">
        <v>8</v>
      </c>
      <c r="G10" s="5">
        <v>156</v>
      </c>
      <c r="H10" s="5">
        <f t="shared" si="0"/>
        <v>1248</v>
      </c>
      <c r="I10" s="9">
        <v>44562</v>
      </c>
      <c r="J10" s="9">
        <v>45747</v>
      </c>
      <c r="K10" s="10">
        <f>(E10*F10*G10)</f>
        <v>27456</v>
      </c>
      <c r="L10" s="12"/>
      <c r="M10" s="12"/>
      <c r="N10" s="16"/>
      <c r="O10" s="12"/>
      <c r="P10" s="12">
        <f t="shared" si="1"/>
        <v>27456</v>
      </c>
      <c r="Q10" s="4" t="s">
        <v>473</v>
      </c>
      <c r="R10" s="4" t="s">
        <v>285</v>
      </c>
    </row>
    <row r="11" spans="1:18" s="13" customFormat="1" ht="25.5" x14ac:dyDescent="0.25">
      <c r="A11" s="5" t="s">
        <v>8</v>
      </c>
      <c r="B11" s="5" t="s">
        <v>17</v>
      </c>
      <c r="C11" s="5" t="s">
        <v>168</v>
      </c>
      <c r="D11" s="5" t="s">
        <v>16</v>
      </c>
      <c r="E11" s="7">
        <v>18</v>
      </c>
      <c r="F11" s="5">
        <v>8</v>
      </c>
      <c r="G11" s="5">
        <v>156</v>
      </c>
      <c r="H11" s="5">
        <f t="shared" si="0"/>
        <v>1248</v>
      </c>
      <c r="I11" s="9">
        <v>44562</v>
      </c>
      <c r="J11" s="9">
        <v>45747</v>
      </c>
      <c r="K11" s="10">
        <f>(E11*F11*G11)</f>
        <v>22464</v>
      </c>
      <c r="L11" s="12"/>
      <c r="M11" s="12"/>
      <c r="N11" s="16">
        <f>K11*4%</f>
        <v>898.56000000000006</v>
      </c>
      <c r="O11" s="12"/>
      <c r="P11" s="12">
        <f t="shared" si="1"/>
        <v>23362.560000000001</v>
      </c>
      <c r="Q11" s="4" t="s">
        <v>473</v>
      </c>
      <c r="R11" s="4" t="s">
        <v>285</v>
      </c>
    </row>
    <row r="12" spans="1:18" s="13" customFormat="1" ht="25.5" x14ac:dyDescent="0.25">
      <c r="A12" s="5" t="s">
        <v>8</v>
      </c>
      <c r="B12" s="5" t="s">
        <v>19</v>
      </c>
      <c r="C12" s="5" t="s">
        <v>9</v>
      </c>
      <c r="D12" s="5" t="s">
        <v>18</v>
      </c>
      <c r="E12" s="7">
        <v>22</v>
      </c>
      <c r="F12" s="5">
        <v>4</v>
      </c>
      <c r="G12" s="5">
        <v>72</v>
      </c>
      <c r="H12" s="5">
        <f t="shared" si="0"/>
        <v>288</v>
      </c>
      <c r="I12" s="9">
        <v>43831</v>
      </c>
      <c r="J12" s="9">
        <v>44377</v>
      </c>
      <c r="K12" s="10">
        <f>E12*F12*G12</f>
        <v>6336</v>
      </c>
      <c r="L12" s="12"/>
      <c r="M12" s="12"/>
      <c r="N12" s="12"/>
      <c r="O12" s="12"/>
      <c r="P12" s="12">
        <f t="shared" si="1"/>
        <v>6336</v>
      </c>
      <c r="Q12" s="4" t="s">
        <v>291</v>
      </c>
      <c r="R12" s="4" t="s">
        <v>285</v>
      </c>
    </row>
    <row r="13" spans="1:18" s="17" customFormat="1" ht="25.5" x14ac:dyDescent="0.25">
      <c r="A13" s="5" t="s">
        <v>8</v>
      </c>
      <c r="B13" s="5" t="s">
        <v>21</v>
      </c>
      <c r="C13" s="5" t="s">
        <v>9</v>
      </c>
      <c r="D13" s="5" t="s">
        <v>20</v>
      </c>
      <c r="E13" s="7">
        <v>22</v>
      </c>
      <c r="F13" s="5">
        <v>15</v>
      </c>
      <c r="G13" s="5">
        <v>156</v>
      </c>
      <c r="H13" s="5">
        <f t="shared" si="0"/>
        <v>2340</v>
      </c>
      <c r="I13" s="9">
        <v>44562</v>
      </c>
      <c r="J13" s="9">
        <v>45747</v>
      </c>
      <c r="K13" s="10">
        <f>E13*F13*G13</f>
        <v>51480</v>
      </c>
      <c r="L13" s="12"/>
      <c r="M13" s="12"/>
      <c r="N13" s="12"/>
      <c r="O13" s="12"/>
      <c r="P13" s="12">
        <f t="shared" si="1"/>
        <v>51480</v>
      </c>
      <c r="Q13" s="4" t="s">
        <v>467</v>
      </c>
      <c r="R13" s="4" t="s">
        <v>285</v>
      </c>
    </row>
    <row r="14" spans="1:18" s="17" customFormat="1" ht="25.5" x14ac:dyDescent="0.25">
      <c r="A14" s="5" t="s">
        <v>8</v>
      </c>
      <c r="B14" s="5" t="s">
        <v>22</v>
      </c>
      <c r="C14" s="5" t="s">
        <v>9</v>
      </c>
      <c r="D14" s="5" t="s">
        <v>20</v>
      </c>
      <c r="E14" s="7">
        <v>22</v>
      </c>
      <c r="F14" s="5">
        <v>16</v>
      </c>
      <c r="G14" s="5">
        <v>156</v>
      </c>
      <c r="H14" s="5">
        <f t="shared" si="0"/>
        <v>2496</v>
      </c>
      <c r="I14" s="9">
        <v>44562</v>
      </c>
      <c r="J14" s="9">
        <v>45747</v>
      </c>
      <c r="K14" s="10">
        <f>E14*F14*G14</f>
        <v>54912</v>
      </c>
      <c r="L14" s="12"/>
      <c r="M14" s="12"/>
      <c r="N14" s="12"/>
      <c r="O14" s="12"/>
      <c r="P14" s="12">
        <f t="shared" si="1"/>
        <v>54912</v>
      </c>
      <c r="Q14" s="4" t="s">
        <v>467</v>
      </c>
      <c r="R14" s="4" t="s">
        <v>285</v>
      </c>
    </row>
    <row r="15" spans="1:18" s="17" customFormat="1" ht="25.5" x14ac:dyDescent="0.25">
      <c r="A15" s="5" t="s">
        <v>8</v>
      </c>
      <c r="B15" s="5" t="s">
        <v>24</v>
      </c>
      <c r="C15" s="5" t="s">
        <v>9</v>
      </c>
      <c r="D15" s="5" t="s">
        <v>23</v>
      </c>
      <c r="E15" s="7">
        <v>22</v>
      </c>
      <c r="F15" s="5">
        <v>30</v>
      </c>
      <c r="G15" s="5">
        <v>24</v>
      </c>
      <c r="H15" s="5">
        <f t="shared" si="0"/>
        <v>720</v>
      </c>
      <c r="I15" s="9">
        <v>43831</v>
      </c>
      <c r="J15" s="9">
        <v>44561</v>
      </c>
      <c r="K15" s="10">
        <f>E15*F15*G15</f>
        <v>15840</v>
      </c>
      <c r="L15" s="12"/>
      <c r="M15" s="12"/>
      <c r="N15" s="12"/>
      <c r="O15" s="12"/>
      <c r="P15" s="12">
        <f t="shared" si="1"/>
        <v>15840</v>
      </c>
      <c r="Q15" s="4" t="s">
        <v>292</v>
      </c>
      <c r="R15" s="4" t="s">
        <v>285</v>
      </c>
    </row>
    <row r="16" spans="1:18" s="17" customFormat="1" ht="25.5" x14ac:dyDescent="0.25">
      <c r="A16" s="5" t="s">
        <v>8</v>
      </c>
      <c r="B16" s="5" t="s">
        <v>24</v>
      </c>
      <c r="C16" s="5" t="s">
        <v>9</v>
      </c>
      <c r="D16" s="5" t="s">
        <v>23</v>
      </c>
      <c r="E16" s="7">
        <v>22</v>
      </c>
      <c r="F16" s="5">
        <v>6</v>
      </c>
      <c r="G16" s="5">
        <v>48</v>
      </c>
      <c r="H16" s="5">
        <f t="shared" si="0"/>
        <v>288</v>
      </c>
      <c r="I16" s="9">
        <v>44013</v>
      </c>
      <c r="J16" s="9">
        <v>44286</v>
      </c>
      <c r="K16" s="10">
        <f>E16*F16*G16</f>
        <v>6336</v>
      </c>
      <c r="L16" s="12"/>
      <c r="M16" s="12"/>
      <c r="N16" s="12"/>
      <c r="O16" s="12"/>
      <c r="P16" s="12">
        <f t="shared" si="1"/>
        <v>6336</v>
      </c>
      <c r="Q16" s="4" t="s">
        <v>292</v>
      </c>
      <c r="R16" s="4" t="s">
        <v>285</v>
      </c>
    </row>
    <row r="17" spans="1:18" s="17" customFormat="1" ht="25.5" x14ac:dyDescent="0.25">
      <c r="A17" s="5" t="s">
        <v>8</v>
      </c>
      <c r="B17" s="5" t="s">
        <v>25</v>
      </c>
      <c r="C17" s="5" t="s">
        <v>9</v>
      </c>
      <c r="D17" s="5" t="s">
        <v>23</v>
      </c>
      <c r="E17" s="7">
        <v>22</v>
      </c>
      <c r="F17" s="5">
        <v>34</v>
      </c>
      <c r="G17" s="5">
        <v>22</v>
      </c>
      <c r="H17" s="5">
        <f t="shared" si="0"/>
        <v>748</v>
      </c>
      <c r="I17" s="9">
        <v>43831</v>
      </c>
      <c r="J17" s="9">
        <v>43993</v>
      </c>
      <c r="K17" s="10">
        <f>G17*F17*E17</f>
        <v>16456</v>
      </c>
      <c r="L17" s="12"/>
      <c r="M17" s="12"/>
      <c r="N17" s="12"/>
      <c r="O17" s="12"/>
      <c r="P17" s="12">
        <f t="shared" si="1"/>
        <v>16456</v>
      </c>
      <c r="Q17" s="4" t="s">
        <v>293</v>
      </c>
      <c r="R17" s="4" t="s">
        <v>285</v>
      </c>
    </row>
    <row r="18" spans="1:18" s="13" customFormat="1" ht="25.5" x14ac:dyDescent="0.25">
      <c r="A18" s="5" t="s">
        <v>8</v>
      </c>
      <c r="B18" s="5" t="s">
        <v>26</v>
      </c>
      <c r="C18" s="5" t="s">
        <v>9</v>
      </c>
      <c r="D18" s="5" t="s">
        <v>264</v>
      </c>
      <c r="E18" s="7">
        <v>22</v>
      </c>
      <c r="F18" s="5">
        <v>34</v>
      </c>
      <c r="G18" s="5">
        <v>156</v>
      </c>
      <c r="H18" s="5">
        <f t="shared" si="0"/>
        <v>5304</v>
      </c>
      <c r="I18" s="9">
        <v>44562</v>
      </c>
      <c r="J18" s="9">
        <v>45747</v>
      </c>
      <c r="K18" s="10">
        <f t="shared" ref="K18:K38" si="2">E18*F18*G18</f>
        <v>116688</v>
      </c>
      <c r="L18" s="12"/>
      <c r="M18" s="12"/>
      <c r="N18" s="12"/>
      <c r="O18" s="12"/>
      <c r="P18" s="12">
        <f t="shared" si="1"/>
        <v>116688</v>
      </c>
      <c r="Q18" s="4" t="s">
        <v>466</v>
      </c>
      <c r="R18" s="4" t="s">
        <v>285</v>
      </c>
    </row>
    <row r="19" spans="1:18" s="13" customFormat="1" ht="25.5" x14ac:dyDescent="0.25">
      <c r="A19" s="5" t="s">
        <v>8</v>
      </c>
      <c r="B19" s="5" t="s">
        <v>27</v>
      </c>
      <c r="C19" s="5" t="s">
        <v>9</v>
      </c>
      <c r="D19" s="5" t="s">
        <v>263</v>
      </c>
      <c r="E19" s="7">
        <v>22</v>
      </c>
      <c r="F19" s="5">
        <v>18</v>
      </c>
      <c r="G19" s="5">
        <v>12</v>
      </c>
      <c r="H19" s="5">
        <f t="shared" si="0"/>
        <v>216</v>
      </c>
      <c r="I19" s="9">
        <v>43831</v>
      </c>
      <c r="J19" s="9">
        <v>43920</v>
      </c>
      <c r="K19" s="10">
        <f t="shared" si="2"/>
        <v>4752</v>
      </c>
      <c r="L19" s="12"/>
      <c r="M19" s="12"/>
      <c r="N19" s="12"/>
      <c r="O19" s="12"/>
      <c r="P19" s="12">
        <f t="shared" si="1"/>
        <v>4752</v>
      </c>
      <c r="Q19" s="4" t="s">
        <v>294</v>
      </c>
      <c r="R19" s="4" t="s">
        <v>285</v>
      </c>
    </row>
    <row r="20" spans="1:18" s="13" customFormat="1" ht="25.5" x14ac:dyDescent="0.25">
      <c r="A20" s="5" t="s">
        <v>8</v>
      </c>
      <c r="B20" s="5" t="s">
        <v>27</v>
      </c>
      <c r="C20" s="5" t="s">
        <v>9</v>
      </c>
      <c r="D20" s="5" t="s">
        <v>263</v>
      </c>
      <c r="E20" s="7">
        <v>22</v>
      </c>
      <c r="F20" s="5">
        <v>28</v>
      </c>
      <c r="G20" s="5">
        <v>156</v>
      </c>
      <c r="H20" s="5">
        <f t="shared" si="0"/>
        <v>4368</v>
      </c>
      <c r="I20" s="9">
        <v>44562</v>
      </c>
      <c r="J20" s="9">
        <v>45747</v>
      </c>
      <c r="K20" s="10">
        <f t="shared" si="2"/>
        <v>96096</v>
      </c>
      <c r="L20" s="12"/>
      <c r="M20" s="12"/>
      <c r="N20" s="12"/>
      <c r="O20" s="12"/>
      <c r="P20" s="12">
        <f t="shared" si="1"/>
        <v>96096</v>
      </c>
      <c r="Q20" s="4" t="s">
        <v>465</v>
      </c>
      <c r="R20" s="4" t="s">
        <v>285</v>
      </c>
    </row>
    <row r="21" spans="1:18" s="13" customFormat="1" ht="25.5" x14ac:dyDescent="0.25">
      <c r="A21" s="5" t="s">
        <v>8</v>
      </c>
      <c r="B21" s="5" t="s">
        <v>408</v>
      </c>
      <c r="C21" s="5" t="s">
        <v>28</v>
      </c>
      <c r="D21" s="5" t="s">
        <v>262</v>
      </c>
      <c r="E21" s="7">
        <v>18</v>
      </c>
      <c r="F21" s="5">
        <v>30</v>
      </c>
      <c r="G21" s="5">
        <v>156</v>
      </c>
      <c r="H21" s="5">
        <f t="shared" si="0"/>
        <v>4680</v>
      </c>
      <c r="I21" s="9">
        <v>44562</v>
      </c>
      <c r="J21" s="9">
        <v>45747</v>
      </c>
      <c r="K21" s="10">
        <f t="shared" si="2"/>
        <v>84240</v>
      </c>
      <c r="L21" s="12"/>
      <c r="M21" s="12"/>
      <c r="N21" s="12">
        <f>K21*4/100</f>
        <v>3369.6</v>
      </c>
      <c r="O21" s="12"/>
      <c r="P21" s="12">
        <f t="shared" si="1"/>
        <v>87609.600000000006</v>
      </c>
      <c r="Q21" s="4" t="s">
        <v>464</v>
      </c>
      <c r="R21" s="4" t="s">
        <v>285</v>
      </c>
    </row>
    <row r="22" spans="1:18" s="13" customFormat="1" ht="25.5" x14ac:dyDescent="0.25">
      <c r="A22" s="5" t="s">
        <v>8</v>
      </c>
      <c r="B22" s="5" t="s">
        <v>409</v>
      </c>
      <c r="C22" s="5" t="s">
        <v>28</v>
      </c>
      <c r="D22" s="5" t="s">
        <v>262</v>
      </c>
      <c r="E22" s="7">
        <v>18</v>
      </c>
      <c r="F22" s="5">
        <v>30</v>
      </c>
      <c r="G22" s="5">
        <v>156</v>
      </c>
      <c r="H22" s="5">
        <f t="shared" si="0"/>
        <v>4680</v>
      </c>
      <c r="I22" s="9">
        <v>44562</v>
      </c>
      <c r="J22" s="9">
        <v>45747</v>
      </c>
      <c r="K22" s="10">
        <f t="shared" ref="K22" si="3">E22*F22*G22</f>
        <v>84240</v>
      </c>
      <c r="L22" s="12"/>
      <c r="M22" s="12"/>
      <c r="N22" s="12">
        <f>K22*4/100</f>
        <v>3369.6</v>
      </c>
      <c r="O22" s="12"/>
      <c r="P22" s="12">
        <f t="shared" ref="P22" si="4">K22+L22+M22+N22+O22</f>
        <v>87609.600000000006</v>
      </c>
      <c r="Q22" s="4" t="s">
        <v>464</v>
      </c>
      <c r="R22" s="4" t="s">
        <v>285</v>
      </c>
    </row>
    <row r="23" spans="1:18" s="13" customFormat="1" ht="25.5" x14ac:dyDescent="0.25">
      <c r="A23" s="5" t="s">
        <v>8</v>
      </c>
      <c r="B23" s="5" t="s">
        <v>29</v>
      </c>
      <c r="C23" s="5" t="s">
        <v>28</v>
      </c>
      <c r="D23" s="6" t="s">
        <v>262</v>
      </c>
      <c r="E23" s="7">
        <v>18</v>
      </c>
      <c r="F23" s="5">
        <v>30</v>
      </c>
      <c r="G23" s="5">
        <v>41</v>
      </c>
      <c r="H23" s="5">
        <f t="shared" si="0"/>
        <v>1230</v>
      </c>
      <c r="I23" s="9">
        <v>43831</v>
      </c>
      <c r="J23" s="9">
        <v>44144</v>
      </c>
      <c r="K23" s="10">
        <f t="shared" si="2"/>
        <v>22140</v>
      </c>
      <c r="L23" s="12"/>
      <c r="M23" s="12"/>
      <c r="N23" s="12">
        <f>K23*4%</f>
        <v>885.6</v>
      </c>
      <c r="O23" s="12"/>
      <c r="P23" s="12">
        <f t="shared" si="1"/>
        <v>23025.599999999999</v>
      </c>
      <c r="Q23" s="4" t="s">
        <v>295</v>
      </c>
      <c r="R23" s="4" t="s">
        <v>285</v>
      </c>
    </row>
    <row r="24" spans="1:18" s="13" customFormat="1" ht="25.5" x14ac:dyDescent="0.25">
      <c r="A24" s="5" t="s">
        <v>8</v>
      </c>
      <c r="B24" s="5" t="s">
        <v>30</v>
      </c>
      <c r="C24" s="5" t="s">
        <v>28</v>
      </c>
      <c r="D24" s="6" t="s">
        <v>262</v>
      </c>
      <c r="E24" s="7">
        <v>18</v>
      </c>
      <c r="F24" s="5">
        <v>30</v>
      </c>
      <c r="G24" s="5">
        <v>46</v>
      </c>
      <c r="H24" s="5">
        <f t="shared" si="0"/>
        <v>1380</v>
      </c>
      <c r="I24" s="9">
        <v>43831</v>
      </c>
      <c r="J24" s="9">
        <v>44181</v>
      </c>
      <c r="K24" s="10">
        <f t="shared" si="2"/>
        <v>24840</v>
      </c>
      <c r="L24" s="12"/>
      <c r="M24" s="12"/>
      <c r="N24" s="12">
        <f>K24*4%</f>
        <v>993.6</v>
      </c>
      <c r="O24" s="12"/>
      <c r="P24" s="12">
        <f t="shared" si="1"/>
        <v>25833.599999999999</v>
      </c>
      <c r="Q24" s="4" t="s">
        <v>295</v>
      </c>
      <c r="R24" s="4" t="s">
        <v>285</v>
      </c>
    </row>
    <row r="25" spans="1:18" s="17" customFormat="1" ht="25.5" x14ac:dyDescent="0.25">
      <c r="A25" s="5" t="s">
        <v>8</v>
      </c>
      <c r="B25" s="5" t="s">
        <v>22</v>
      </c>
      <c r="C25" s="5" t="s">
        <v>9</v>
      </c>
      <c r="D25" s="5" t="s">
        <v>262</v>
      </c>
      <c r="E25" s="7">
        <v>22</v>
      </c>
      <c r="F25" s="5">
        <v>12</v>
      </c>
      <c r="G25" s="5">
        <v>156</v>
      </c>
      <c r="H25" s="5">
        <f t="shared" si="0"/>
        <v>1872</v>
      </c>
      <c r="I25" s="9">
        <v>44562</v>
      </c>
      <c r="J25" s="9">
        <v>45747</v>
      </c>
      <c r="K25" s="10">
        <f t="shared" si="2"/>
        <v>41184</v>
      </c>
      <c r="L25" s="12"/>
      <c r="M25" s="12"/>
      <c r="N25" s="12"/>
      <c r="O25" s="12"/>
      <c r="P25" s="12">
        <f t="shared" si="1"/>
        <v>41184</v>
      </c>
      <c r="Q25" s="4" t="s">
        <v>470</v>
      </c>
      <c r="R25" s="4" t="s">
        <v>285</v>
      </c>
    </row>
    <row r="26" spans="1:18" s="17" customFormat="1" ht="25.5" x14ac:dyDescent="0.25">
      <c r="A26" s="5" t="s">
        <v>8</v>
      </c>
      <c r="B26" s="5" t="s">
        <v>296</v>
      </c>
      <c r="C26" s="5" t="s">
        <v>9</v>
      </c>
      <c r="D26" s="5" t="s">
        <v>297</v>
      </c>
      <c r="E26" s="7">
        <v>22</v>
      </c>
      <c r="F26" s="5">
        <v>34</v>
      </c>
      <c r="G26" s="5">
        <v>14</v>
      </c>
      <c r="H26" s="5">
        <f t="shared" si="0"/>
        <v>476</v>
      </c>
      <c r="I26" s="9">
        <v>43831</v>
      </c>
      <c r="J26" s="9">
        <v>43929</v>
      </c>
      <c r="K26" s="10">
        <f t="shared" si="2"/>
        <v>10472</v>
      </c>
      <c r="L26" s="12"/>
      <c r="M26" s="12"/>
      <c r="N26" s="12"/>
      <c r="O26" s="12"/>
      <c r="P26" s="12">
        <f t="shared" si="1"/>
        <v>10472</v>
      </c>
      <c r="Q26" s="4" t="s">
        <v>298</v>
      </c>
      <c r="R26" s="4" t="s">
        <v>285</v>
      </c>
    </row>
    <row r="27" spans="1:18" s="17" customFormat="1" ht="25.5" x14ac:dyDescent="0.25">
      <c r="A27" s="5" t="s">
        <v>8</v>
      </c>
      <c r="B27" s="5" t="s">
        <v>348</v>
      </c>
      <c r="C27" s="5" t="s">
        <v>9</v>
      </c>
      <c r="D27" s="5" t="s">
        <v>297</v>
      </c>
      <c r="E27" s="7">
        <v>22</v>
      </c>
      <c r="F27" s="5">
        <v>34</v>
      </c>
      <c r="G27" s="5">
        <v>27</v>
      </c>
      <c r="H27" s="5">
        <f t="shared" ref="H27" si="5">F27*G27</f>
        <v>918</v>
      </c>
      <c r="I27" s="9">
        <v>43990</v>
      </c>
      <c r="J27" s="9">
        <v>44165</v>
      </c>
      <c r="K27" s="10">
        <f t="shared" si="2"/>
        <v>20196</v>
      </c>
      <c r="L27" s="12"/>
      <c r="M27" s="12"/>
      <c r="N27" s="12"/>
      <c r="O27" s="12"/>
      <c r="P27" s="12">
        <f t="shared" ref="P27" si="6">K27+L27+M27+N27+O27</f>
        <v>20196</v>
      </c>
      <c r="Q27" s="4" t="s">
        <v>359</v>
      </c>
      <c r="R27" s="4" t="s">
        <v>285</v>
      </c>
    </row>
    <row r="28" spans="1:18" s="17" customFormat="1" ht="38.25" x14ac:dyDescent="0.25">
      <c r="A28" s="5" t="s">
        <v>8</v>
      </c>
      <c r="B28" s="5" t="s">
        <v>31</v>
      </c>
      <c r="C28" s="5" t="s">
        <v>310</v>
      </c>
      <c r="D28" s="5" t="s">
        <v>270</v>
      </c>
      <c r="E28" s="7">
        <v>22</v>
      </c>
      <c r="F28" s="5">
        <v>10</v>
      </c>
      <c r="G28" s="5">
        <v>156</v>
      </c>
      <c r="H28" s="5">
        <f t="shared" si="0"/>
        <v>1560</v>
      </c>
      <c r="I28" s="9">
        <v>44562</v>
      </c>
      <c r="J28" s="9">
        <v>45747</v>
      </c>
      <c r="K28" s="10">
        <f t="shared" si="2"/>
        <v>34320</v>
      </c>
      <c r="L28" s="12"/>
      <c r="M28" s="12"/>
      <c r="N28" s="12"/>
      <c r="O28" s="12"/>
      <c r="P28" s="12">
        <f t="shared" si="1"/>
        <v>34320</v>
      </c>
      <c r="Q28" s="4" t="s">
        <v>480</v>
      </c>
      <c r="R28" s="4" t="s">
        <v>285</v>
      </c>
    </row>
    <row r="29" spans="1:18" s="17" customFormat="1" ht="25.5" x14ac:dyDescent="0.25">
      <c r="A29" s="5" t="s">
        <v>8</v>
      </c>
      <c r="B29" s="5" t="s">
        <v>33</v>
      </c>
      <c r="C29" s="5" t="s">
        <v>34</v>
      </c>
      <c r="D29" s="5" t="s">
        <v>32</v>
      </c>
      <c r="E29" s="7">
        <v>20</v>
      </c>
      <c r="F29" s="5">
        <v>20</v>
      </c>
      <c r="G29" s="5">
        <v>18</v>
      </c>
      <c r="H29" s="5">
        <f t="shared" si="0"/>
        <v>360</v>
      </c>
      <c r="I29" s="9">
        <v>43831</v>
      </c>
      <c r="J29" s="9">
        <v>43965</v>
      </c>
      <c r="K29" s="10">
        <f t="shared" si="2"/>
        <v>7200</v>
      </c>
      <c r="L29" s="12">
        <f>K29*2%</f>
        <v>144</v>
      </c>
      <c r="M29" s="12"/>
      <c r="N29" s="12"/>
      <c r="O29" s="12"/>
      <c r="P29" s="12">
        <f t="shared" si="1"/>
        <v>7344</v>
      </c>
      <c r="Q29" s="4" t="s">
        <v>299</v>
      </c>
      <c r="R29" s="4" t="s">
        <v>285</v>
      </c>
    </row>
    <row r="30" spans="1:18" s="17" customFormat="1" ht="25.5" x14ac:dyDescent="0.25">
      <c r="A30" s="5" t="s">
        <v>8</v>
      </c>
      <c r="B30" s="5" t="s">
        <v>368</v>
      </c>
      <c r="C30" s="5" t="s">
        <v>34</v>
      </c>
      <c r="D30" s="5" t="s">
        <v>32</v>
      </c>
      <c r="E30" s="7">
        <v>20</v>
      </c>
      <c r="F30" s="5">
        <v>20</v>
      </c>
      <c r="G30" s="5">
        <v>156</v>
      </c>
      <c r="H30" s="5">
        <f t="shared" si="0"/>
        <v>3120</v>
      </c>
      <c r="I30" s="9">
        <v>44562</v>
      </c>
      <c r="J30" s="9">
        <v>45747</v>
      </c>
      <c r="K30" s="10">
        <f t="shared" si="2"/>
        <v>62400</v>
      </c>
      <c r="L30" s="12">
        <f>K30*2%</f>
        <v>1248</v>
      </c>
      <c r="M30" s="12"/>
      <c r="N30" s="12"/>
      <c r="O30" s="12"/>
      <c r="P30" s="12">
        <f t="shared" si="1"/>
        <v>63648</v>
      </c>
      <c r="Q30" s="4" t="s">
        <v>513</v>
      </c>
      <c r="R30" s="4" t="s">
        <v>285</v>
      </c>
    </row>
    <row r="31" spans="1:18" s="13" customFormat="1" ht="25.5" x14ac:dyDescent="0.25">
      <c r="A31" s="5" t="s">
        <v>8</v>
      </c>
      <c r="B31" s="5" t="s">
        <v>36</v>
      </c>
      <c r="C31" s="5" t="s">
        <v>9</v>
      </c>
      <c r="D31" s="5" t="s">
        <v>35</v>
      </c>
      <c r="E31" s="7">
        <v>22</v>
      </c>
      <c r="F31" s="18">
        <v>20</v>
      </c>
      <c r="G31" s="5">
        <v>156</v>
      </c>
      <c r="H31" s="5">
        <f t="shared" si="0"/>
        <v>3120</v>
      </c>
      <c r="I31" s="9">
        <v>44562</v>
      </c>
      <c r="J31" s="9">
        <v>45747</v>
      </c>
      <c r="K31" s="10">
        <f t="shared" si="2"/>
        <v>68640</v>
      </c>
      <c r="L31" s="12"/>
      <c r="M31" s="12"/>
      <c r="N31" s="12"/>
      <c r="O31" s="12"/>
      <c r="P31" s="12">
        <f t="shared" si="1"/>
        <v>68640</v>
      </c>
      <c r="Q31" s="4" t="s">
        <v>471</v>
      </c>
      <c r="R31" s="4" t="s">
        <v>285</v>
      </c>
    </row>
    <row r="32" spans="1:18" s="13" customFormat="1" ht="25.5" x14ac:dyDescent="0.25">
      <c r="A32" s="5" t="s">
        <v>8</v>
      </c>
      <c r="B32" s="6" t="s">
        <v>93</v>
      </c>
      <c r="C32" s="27" t="s">
        <v>9</v>
      </c>
      <c r="D32" s="6" t="s">
        <v>92</v>
      </c>
      <c r="E32" s="7">
        <v>22</v>
      </c>
      <c r="F32" s="18">
        <v>34</v>
      </c>
      <c r="G32" s="5">
        <v>2</v>
      </c>
      <c r="H32" s="5">
        <f t="shared" si="0"/>
        <v>68</v>
      </c>
      <c r="I32" s="9">
        <v>43831</v>
      </c>
      <c r="J32" s="9">
        <v>43845</v>
      </c>
      <c r="K32" s="10">
        <f t="shared" si="2"/>
        <v>1496</v>
      </c>
      <c r="L32" s="12"/>
      <c r="M32" s="12"/>
      <c r="N32" s="12"/>
      <c r="O32" s="12"/>
      <c r="P32" s="12">
        <f t="shared" si="1"/>
        <v>1496</v>
      </c>
      <c r="Q32" s="4" t="s">
        <v>300</v>
      </c>
      <c r="R32" s="4" t="s">
        <v>285</v>
      </c>
    </row>
    <row r="33" spans="1:18" s="13" customFormat="1" ht="25.5" x14ac:dyDescent="0.25">
      <c r="A33" s="5" t="s">
        <v>8</v>
      </c>
      <c r="B33" s="5" t="s">
        <v>38</v>
      </c>
      <c r="C33" s="5" t="s">
        <v>9</v>
      </c>
      <c r="D33" s="5" t="s">
        <v>37</v>
      </c>
      <c r="E33" s="7">
        <v>22</v>
      </c>
      <c r="F33" s="18">
        <v>34</v>
      </c>
      <c r="G33" s="5">
        <v>56</v>
      </c>
      <c r="H33" s="5">
        <f t="shared" si="0"/>
        <v>1904</v>
      </c>
      <c r="I33" s="9">
        <v>43831</v>
      </c>
      <c r="J33" s="9">
        <v>44436</v>
      </c>
      <c r="K33" s="10">
        <f t="shared" si="2"/>
        <v>41888</v>
      </c>
      <c r="L33" s="12"/>
      <c r="M33" s="12"/>
      <c r="N33" s="12"/>
      <c r="O33" s="12"/>
      <c r="P33" s="12">
        <f t="shared" si="1"/>
        <v>41888</v>
      </c>
      <c r="Q33" s="4" t="s">
        <v>301</v>
      </c>
      <c r="R33" s="4" t="s">
        <v>285</v>
      </c>
    </row>
    <row r="34" spans="1:18" s="19" customFormat="1" ht="25.5" x14ac:dyDescent="0.25">
      <c r="A34" s="5" t="s">
        <v>8</v>
      </c>
      <c r="B34" s="5" t="s">
        <v>39</v>
      </c>
      <c r="C34" s="5" t="s">
        <v>9</v>
      </c>
      <c r="D34" s="5" t="s">
        <v>37</v>
      </c>
      <c r="E34" s="7">
        <v>22</v>
      </c>
      <c r="F34" s="18">
        <v>34</v>
      </c>
      <c r="G34" s="5">
        <v>72</v>
      </c>
      <c r="H34" s="5">
        <f t="shared" si="0"/>
        <v>2448</v>
      </c>
      <c r="I34" s="9">
        <v>43831</v>
      </c>
      <c r="J34" s="9">
        <v>44377</v>
      </c>
      <c r="K34" s="10">
        <f t="shared" si="2"/>
        <v>53856</v>
      </c>
      <c r="L34" s="12"/>
      <c r="M34" s="12"/>
      <c r="N34" s="12"/>
      <c r="O34" s="12"/>
      <c r="P34" s="12">
        <f t="shared" si="1"/>
        <v>53856</v>
      </c>
      <c r="Q34" s="4" t="s">
        <v>311</v>
      </c>
      <c r="R34" s="4" t="s">
        <v>285</v>
      </c>
    </row>
    <row r="35" spans="1:18" s="13" customFormat="1" ht="25.5" x14ac:dyDescent="0.25">
      <c r="A35" s="5" t="s">
        <v>8</v>
      </c>
      <c r="B35" s="5" t="s">
        <v>41</v>
      </c>
      <c r="C35" s="5" t="s">
        <v>42</v>
      </c>
      <c r="D35" s="5" t="s">
        <v>40</v>
      </c>
      <c r="E35" s="7">
        <v>20</v>
      </c>
      <c r="F35" s="5">
        <v>26</v>
      </c>
      <c r="G35" s="5">
        <v>156</v>
      </c>
      <c r="H35" s="5">
        <f t="shared" si="0"/>
        <v>4056</v>
      </c>
      <c r="I35" s="9">
        <v>44562</v>
      </c>
      <c r="J35" s="9">
        <v>45747</v>
      </c>
      <c r="K35" s="10">
        <f t="shared" si="2"/>
        <v>81120</v>
      </c>
      <c r="L35" s="12">
        <f>K35*4%</f>
        <v>3244.8</v>
      </c>
      <c r="M35" s="12"/>
      <c r="N35" s="12"/>
      <c r="O35" s="12"/>
      <c r="P35" s="12">
        <f>SUM(K35:O35)</f>
        <v>84364.800000000003</v>
      </c>
      <c r="Q35" s="4" t="s">
        <v>481</v>
      </c>
      <c r="R35" s="4" t="s">
        <v>285</v>
      </c>
    </row>
    <row r="36" spans="1:18" s="19" customFormat="1" ht="25.5" x14ac:dyDescent="0.25">
      <c r="A36" s="5" t="s">
        <v>8</v>
      </c>
      <c r="B36" s="5" t="s">
        <v>43</v>
      </c>
      <c r="C36" s="5" t="s">
        <v>9</v>
      </c>
      <c r="D36" s="5" t="s">
        <v>40</v>
      </c>
      <c r="E36" s="7">
        <v>22</v>
      </c>
      <c r="F36" s="5">
        <v>7</v>
      </c>
      <c r="G36" s="5">
        <v>156</v>
      </c>
      <c r="H36" s="5">
        <f t="shared" si="0"/>
        <v>1092</v>
      </c>
      <c r="I36" s="9">
        <v>44562</v>
      </c>
      <c r="J36" s="9">
        <v>45747</v>
      </c>
      <c r="K36" s="10">
        <f t="shared" si="2"/>
        <v>24024</v>
      </c>
      <c r="L36" s="12"/>
      <c r="M36" s="12"/>
      <c r="N36" s="12"/>
      <c r="O36" s="12"/>
      <c r="P36" s="12">
        <f>K36+L36+M36+N36+O36</f>
        <v>24024</v>
      </c>
      <c r="Q36" s="8" t="s">
        <v>482</v>
      </c>
      <c r="R36" s="4" t="s">
        <v>285</v>
      </c>
    </row>
    <row r="37" spans="1:18" s="13" customFormat="1" ht="25.5" x14ac:dyDescent="0.25">
      <c r="A37" s="5" t="s">
        <v>8</v>
      </c>
      <c r="B37" s="5" t="s">
        <v>44</v>
      </c>
      <c r="C37" s="5" t="s">
        <v>42</v>
      </c>
      <c r="D37" s="5" t="s">
        <v>40</v>
      </c>
      <c r="E37" s="7">
        <v>20</v>
      </c>
      <c r="F37" s="5">
        <v>30</v>
      </c>
      <c r="G37" s="5">
        <v>156</v>
      </c>
      <c r="H37" s="5">
        <f t="shared" si="0"/>
        <v>4680</v>
      </c>
      <c r="I37" s="9">
        <v>44562</v>
      </c>
      <c r="J37" s="9">
        <v>45747</v>
      </c>
      <c r="K37" s="10">
        <f t="shared" si="2"/>
        <v>93600</v>
      </c>
      <c r="L37" s="12">
        <f>K37*4%</f>
        <v>3744</v>
      </c>
      <c r="M37" s="12"/>
      <c r="N37" s="12"/>
      <c r="O37" s="12"/>
      <c r="P37" s="12">
        <f>SUM(K37:O37)</f>
        <v>97344</v>
      </c>
      <c r="Q37" s="4" t="s">
        <v>483</v>
      </c>
      <c r="R37" s="4" t="s">
        <v>285</v>
      </c>
    </row>
    <row r="38" spans="1:18" s="13" customFormat="1" ht="21" customHeight="1" x14ac:dyDescent="0.25">
      <c r="A38" s="5" t="s">
        <v>8</v>
      </c>
      <c r="B38" s="5" t="s">
        <v>457</v>
      </c>
      <c r="C38" s="5" t="s">
        <v>42</v>
      </c>
      <c r="D38" s="5" t="s">
        <v>40</v>
      </c>
      <c r="E38" s="7">
        <v>20</v>
      </c>
      <c r="F38" s="5">
        <v>34</v>
      </c>
      <c r="G38" s="5">
        <v>24</v>
      </c>
      <c r="H38" s="5">
        <f t="shared" si="0"/>
        <v>816</v>
      </c>
      <c r="I38" s="9">
        <v>44502</v>
      </c>
      <c r="J38" s="9">
        <v>44681</v>
      </c>
      <c r="K38" s="10">
        <f t="shared" si="2"/>
        <v>16320</v>
      </c>
      <c r="L38" s="12">
        <f>K38*4%</f>
        <v>652.80000000000007</v>
      </c>
      <c r="M38" s="12"/>
      <c r="N38" s="12"/>
      <c r="O38" s="12"/>
      <c r="P38" s="12">
        <f>SUM(K38:O38)</f>
        <v>16972.8</v>
      </c>
      <c r="Q38" s="4" t="s">
        <v>458</v>
      </c>
      <c r="R38" s="4" t="s">
        <v>285</v>
      </c>
    </row>
    <row r="39" spans="1:18" s="13" customFormat="1" ht="23.25" customHeight="1" x14ac:dyDescent="0.25">
      <c r="A39" s="5" t="s">
        <v>8</v>
      </c>
      <c r="B39" s="5" t="s">
        <v>46</v>
      </c>
      <c r="C39" s="5" t="s">
        <v>9</v>
      </c>
      <c r="D39" s="5" t="s">
        <v>45</v>
      </c>
      <c r="E39" s="7">
        <v>22</v>
      </c>
      <c r="F39" s="5">
        <v>24</v>
      </c>
      <c r="G39" s="5">
        <v>156</v>
      </c>
      <c r="H39" s="5">
        <f t="shared" si="0"/>
        <v>3744</v>
      </c>
      <c r="I39" s="20">
        <v>44562</v>
      </c>
      <c r="J39" s="9">
        <v>45747</v>
      </c>
      <c r="K39" s="10">
        <f>(E39*F39*G39)</f>
        <v>82368</v>
      </c>
      <c r="L39" s="12"/>
      <c r="M39" s="12"/>
      <c r="N39" s="12"/>
      <c r="O39" s="12"/>
      <c r="P39" s="12">
        <f t="shared" ref="P39:P43" si="7">K39+L39+M39+N39+O39</f>
        <v>82368</v>
      </c>
      <c r="Q39" s="4" t="s">
        <v>484</v>
      </c>
      <c r="R39" s="4" t="s">
        <v>285</v>
      </c>
    </row>
    <row r="40" spans="1:18" s="23" customFormat="1" ht="25.5" x14ac:dyDescent="0.25">
      <c r="A40" s="5" t="s">
        <v>8</v>
      </c>
      <c r="B40" s="5" t="s">
        <v>98</v>
      </c>
      <c r="C40" s="5" t="s">
        <v>9</v>
      </c>
      <c r="D40" s="5" t="s">
        <v>47</v>
      </c>
      <c r="E40" s="7">
        <v>22</v>
      </c>
      <c r="F40" s="5">
        <v>32</v>
      </c>
      <c r="G40" s="5">
        <v>96</v>
      </c>
      <c r="H40" s="6">
        <f t="shared" ref="H40:H58" si="8">F40*G40</f>
        <v>3072</v>
      </c>
      <c r="I40" s="20">
        <v>43831</v>
      </c>
      <c r="J40" s="9">
        <v>44561</v>
      </c>
      <c r="K40" s="12">
        <f t="shared" ref="K40:K50" si="9">E40*F40*G40</f>
        <v>67584</v>
      </c>
      <c r="L40" s="22"/>
      <c r="M40" s="12"/>
      <c r="N40" s="12"/>
      <c r="O40" s="12"/>
      <c r="P40" s="12">
        <f t="shared" si="7"/>
        <v>67584</v>
      </c>
      <c r="Q40" s="4" t="s">
        <v>302</v>
      </c>
      <c r="R40" s="4" t="s">
        <v>285</v>
      </c>
    </row>
    <row r="41" spans="1:18" s="23" customFormat="1" ht="25.5" x14ac:dyDescent="0.25">
      <c r="A41" s="5" t="s">
        <v>8</v>
      </c>
      <c r="B41" s="5" t="s">
        <v>251</v>
      </c>
      <c r="C41" s="5" t="s">
        <v>28</v>
      </c>
      <c r="D41" s="5" t="s">
        <v>47</v>
      </c>
      <c r="E41" s="7">
        <v>18</v>
      </c>
      <c r="F41" s="5">
        <v>34</v>
      </c>
      <c r="G41" s="5">
        <v>156</v>
      </c>
      <c r="H41" s="6">
        <f t="shared" si="8"/>
        <v>5304</v>
      </c>
      <c r="I41" s="20">
        <v>44652</v>
      </c>
      <c r="J41" s="9">
        <v>45747</v>
      </c>
      <c r="K41" s="12">
        <f t="shared" si="9"/>
        <v>95472</v>
      </c>
      <c r="L41" s="22"/>
      <c r="M41" s="12"/>
      <c r="N41" s="12"/>
      <c r="O41" s="12"/>
      <c r="P41" s="12">
        <f t="shared" si="7"/>
        <v>95472</v>
      </c>
      <c r="Q41" s="4" t="s">
        <v>499</v>
      </c>
      <c r="R41" s="4" t="s">
        <v>285</v>
      </c>
    </row>
    <row r="42" spans="1:18" s="13" customFormat="1" ht="25.5" x14ac:dyDescent="0.25">
      <c r="A42" s="5" t="s">
        <v>8</v>
      </c>
      <c r="B42" s="5" t="s">
        <v>49</v>
      </c>
      <c r="C42" s="5" t="s">
        <v>9</v>
      </c>
      <c r="D42" s="5" t="s">
        <v>48</v>
      </c>
      <c r="E42" s="7">
        <v>22</v>
      </c>
      <c r="F42" s="5">
        <v>8</v>
      </c>
      <c r="G42" s="5">
        <v>156</v>
      </c>
      <c r="H42" s="5">
        <f t="shared" si="8"/>
        <v>1248</v>
      </c>
      <c r="I42" s="20">
        <v>44562</v>
      </c>
      <c r="J42" s="9">
        <v>45747</v>
      </c>
      <c r="K42" s="10">
        <f t="shared" si="9"/>
        <v>27456</v>
      </c>
      <c r="L42" s="12"/>
      <c r="M42" s="12"/>
      <c r="N42" s="12"/>
      <c r="O42" s="12"/>
      <c r="P42" s="12">
        <f t="shared" si="7"/>
        <v>27456</v>
      </c>
      <c r="Q42" s="4" t="s">
        <v>485</v>
      </c>
      <c r="R42" s="4" t="s">
        <v>285</v>
      </c>
    </row>
    <row r="43" spans="1:18" s="13" customFormat="1" ht="25.5" x14ac:dyDescent="0.25">
      <c r="A43" s="5" t="s">
        <v>8</v>
      </c>
      <c r="B43" s="5" t="s">
        <v>287</v>
      </c>
      <c r="C43" s="5" t="s">
        <v>9</v>
      </c>
      <c r="D43" s="5" t="s">
        <v>48</v>
      </c>
      <c r="E43" s="7">
        <v>22</v>
      </c>
      <c r="F43" s="5">
        <v>28</v>
      </c>
      <c r="G43" s="5">
        <v>45</v>
      </c>
      <c r="H43" s="24">
        <f t="shared" si="8"/>
        <v>1260</v>
      </c>
      <c r="I43" s="20">
        <v>43831</v>
      </c>
      <c r="J43" s="21">
        <v>44173</v>
      </c>
      <c r="K43" s="10">
        <f t="shared" si="9"/>
        <v>27720</v>
      </c>
      <c r="L43" s="25"/>
      <c r="M43" s="26"/>
      <c r="N43" s="26"/>
      <c r="O43" s="26"/>
      <c r="P43" s="12">
        <f t="shared" si="7"/>
        <v>27720</v>
      </c>
      <c r="Q43" s="4" t="s">
        <v>303</v>
      </c>
      <c r="R43" s="4" t="s">
        <v>285</v>
      </c>
    </row>
    <row r="44" spans="1:18" s="13" customFormat="1" ht="25.5" x14ac:dyDescent="0.25">
      <c r="A44" s="5" t="s">
        <v>8</v>
      </c>
      <c r="B44" s="5" t="s">
        <v>304</v>
      </c>
      <c r="C44" s="5" t="s">
        <v>76</v>
      </c>
      <c r="D44" s="5" t="s">
        <v>50</v>
      </c>
      <c r="E44" s="7">
        <v>20</v>
      </c>
      <c r="F44" s="5">
        <v>9</v>
      </c>
      <c r="G44" s="5">
        <v>32</v>
      </c>
      <c r="H44" s="5">
        <f t="shared" si="8"/>
        <v>288</v>
      </c>
      <c r="I44" s="20">
        <v>44562</v>
      </c>
      <c r="J44" s="9">
        <v>44804</v>
      </c>
      <c r="K44" s="10">
        <f t="shared" si="9"/>
        <v>5760</v>
      </c>
      <c r="L44" s="12">
        <f>K44*2%</f>
        <v>115.2</v>
      </c>
      <c r="M44" s="12"/>
      <c r="N44" s="12"/>
      <c r="O44" s="12"/>
      <c r="P44" s="12">
        <f>SUM(K44:O44)</f>
        <v>5875.2</v>
      </c>
      <c r="Q44" s="4" t="s">
        <v>486</v>
      </c>
      <c r="R44" s="4" t="s">
        <v>285</v>
      </c>
    </row>
    <row r="45" spans="1:18" s="13" customFormat="1" ht="25.5" x14ac:dyDescent="0.25">
      <c r="A45" s="5" t="s">
        <v>8</v>
      </c>
      <c r="B45" s="5" t="s">
        <v>51</v>
      </c>
      <c r="C45" s="5" t="s">
        <v>76</v>
      </c>
      <c r="D45" s="5" t="s">
        <v>50</v>
      </c>
      <c r="E45" s="7">
        <v>20</v>
      </c>
      <c r="F45" s="5">
        <v>24</v>
      </c>
      <c r="G45" s="5">
        <v>32</v>
      </c>
      <c r="H45" s="5">
        <v>72</v>
      </c>
      <c r="I45" s="20">
        <v>44562</v>
      </c>
      <c r="J45" s="9">
        <v>44804</v>
      </c>
      <c r="K45" s="10">
        <f t="shared" si="9"/>
        <v>15360</v>
      </c>
      <c r="L45" s="12">
        <f>K45*2%</f>
        <v>307.2</v>
      </c>
      <c r="M45" s="12"/>
      <c r="N45" s="12"/>
      <c r="O45" s="12"/>
      <c r="P45" s="12">
        <f>SUM(K45:O45)</f>
        <v>15667.2</v>
      </c>
      <c r="Q45" s="4" t="s">
        <v>487</v>
      </c>
      <c r="R45" s="4" t="s">
        <v>285</v>
      </c>
    </row>
    <row r="46" spans="1:18" s="13" customFormat="1" ht="25.5" x14ac:dyDescent="0.25">
      <c r="A46" s="5" t="s">
        <v>8</v>
      </c>
      <c r="B46" s="5" t="s">
        <v>53</v>
      </c>
      <c r="C46" s="5" t="s">
        <v>9</v>
      </c>
      <c r="D46" s="5" t="s">
        <v>52</v>
      </c>
      <c r="E46" s="7">
        <v>22</v>
      </c>
      <c r="F46" s="5">
        <v>34</v>
      </c>
      <c r="G46" s="5">
        <v>16</v>
      </c>
      <c r="H46" s="5">
        <f t="shared" si="8"/>
        <v>544</v>
      </c>
      <c r="I46" s="20">
        <v>43831</v>
      </c>
      <c r="J46" s="9">
        <v>44681</v>
      </c>
      <c r="K46" s="10">
        <f t="shared" si="9"/>
        <v>11968</v>
      </c>
      <c r="L46" s="12"/>
      <c r="M46" s="12"/>
      <c r="N46" s="12"/>
      <c r="O46" s="12"/>
      <c r="P46" s="12">
        <f t="shared" ref="P46:P51" si="10">K46+L46+M46+N46+O46</f>
        <v>11968</v>
      </c>
      <c r="Q46" s="4" t="s">
        <v>473</v>
      </c>
      <c r="R46" s="4" t="s">
        <v>285</v>
      </c>
    </row>
    <row r="47" spans="1:18" s="13" customFormat="1" ht="27" customHeight="1" x14ac:dyDescent="0.25">
      <c r="A47" s="5" t="s">
        <v>8</v>
      </c>
      <c r="B47" s="5" t="s">
        <v>53</v>
      </c>
      <c r="C47" s="5" t="s">
        <v>9</v>
      </c>
      <c r="D47" s="5" t="s">
        <v>52</v>
      </c>
      <c r="E47" s="7">
        <v>30</v>
      </c>
      <c r="F47" s="5">
        <v>34</v>
      </c>
      <c r="G47" s="5">
        <v>140</v>
      </c>
      <c r="H47" s="5">
        <f t="shared" ref="H47" si="11">F47*G47</f>
        <v>4760</v>
      </c>
      <c r="I47" s="20">
        <v>44682</v>
      </c>
      <c r="J47" s="9">
        <v>45747</v>
      </c>
      <c r="K47" s="10">
        <f t="shared" ref="K47" si="12">E47*F47*G47</f>
        <v>142800</v>
      </c>
      <c r="L47" s="12"/>
      <c r="M47" s="12"/>
      <c r="N47" s="12"/>
      <c r="O47" s="12"/>
      <c r="P47" s="12">
        <f t="shared" ref="P47" si="13">K47+L47+M47+N47+O47</f>
        <v>142800</v>
      </c>
      <c r="Q47" s="4" t="s">
        <v>488</v>
      </c>
      <c r="R47" s="4" t="s">
        <v>285</v>
      </c>
    </row>
    <row r="48" spans="1:18" s="13" customFormat="1" ht="38.25" x14ac:dyDescent="0.25">
      <c r="A48" s="5" t="s">
        <v>8</v>
      </c>
      <c r="B48" s="5" t="s">
        <v>337</v>
      </c>
      <c r="C48" s="5" t="s">
        <v>76</v>
      </c>
      <c r="D48" s="5" t="s">
        <v>54</v>
      </c>
      <c r="E48" s="7">
        <v>20</v>
      </c>
      <c r="F48" s="5">
        <v>30</v>
      </c>
      <c r="G48" s="5">
        <v>156</v>
      </c>
      <c r="H48" s="5">
        <f t="shared" ref="H48" si="14">F48*G48</f>
        <v>4680</v>
      </c>
      <c r="I48" s="20">
        <v>44562</v>
      </c>
      <c r="J48" s="9">
        <v>45747</v>
      </c>
      <c r="K48" s="10">
        <f t="shared" si="9"/>
        <v>93600</v>
      </c>
      <c r="L48" s="12">
        <f>K48*2%</f>
        <v>1872</v>
      </c>
      <c r="M48" s="12"/>
      <c r="N48" s="12"/>
      <c r="O48" s="12"/>
      <c r="P48" s="12">
        <f t="shared" ref="P48" si="15">K48+L48+M48+N48+O48</f>
        <v>95472</v>
      </c>
      <c r="Q48" s="4" t="s">
        <v>489</v>
      </c>
      <c r="R48" s="4" t="s">
        <v>285</v>
      </c>
    </row>
    <row r="49" spans="1:18" s="13" customFormat="1" ht="25.5" x14ac:dyDescent="0.25">
      <c r="A49" s="5" t="s">
        <v>8</v>
      </c>
      <c r="B49" s="5" t="s">
        <v>55</v>
      </c>
      <c r="C49" s="5" t="s">
        <v>76</v>
      </c>
      <c r="D49" s="5" t="s">
        <v>54</v>
      </c>
      <c r="E49" s="7">
        <v>20</v>
      </c>
      <c r="F49" s="5">
        <v>30</v>
      </c>
      <c r="G49" s="5">
        <v>24</v>
      </c>
      <c r="H49" s="5">
        <f t="shared" si="8"/>
        <v>720</v>
      </c>
      <c r="I49" s="20">
        <v>43831</v>
      </c>
      <c r="J49" s="9">
        <v>44012</v>
      </c>
      <c r="K49" s="10">
        <f t="shared" si="9"/>
        <v>14400</v>
      </c>
      <c r="L49" s="12">
        <f>K49*2%</f>
        <v>288</v>
      </c>
      <c r="M49" s="12"/>
      <c r="N49" s="12"/>
      <c r="O49" s="12"/>
      <c r="P49" s="12">
        <f t="shared" si="10"/>
        <v>14688</v>
      </c>
      <c r="Q49" s="4" t="s">
        <v>305</v>
      </c>
      <c r="R49" s="4" t="s">
        <v>285</v>
      </c>
    </row>
    <row r="50" spans="1:18" s="13" customFormat="1" ht="38.25" x14ac:dyDescent="0.25">
      <c r="A50" s="5" t="s">
        <v>67</v>
      </c>
      <c r="B50" s="5" t="s">
        <v>57</v>
      </c>
      <c r="C50" s="5" t="s">
        <v>9</v>
      </c>
      <c r="D50" s="5" t="s">
        <v>312</v>
      </c>
      <c r="E50" s="7">
        <v>22</v>
      </c>
      <c r="F50" s="5">
        <v>20</v>
      </c>
      <c r="G50" s="5">
        <v>156</v>
      </c>
      <c r="H50" s="5">
        <f t="shared" si="8"/>
        <v>3120</v>
      </c>
      <c r="I50" s="20">
        <v>44562</v>
      </c>
      <c r="J50" s="9">
        <v>45747</v>
      </c>
      <c r="K50" s="10">
        <f t="shared" si="9"/>
        <v>68640</v>
      </c>
      <c r="L50" s="12"/>
      <c r="M50" s="12"/>
      <c r="N50" s="12"/>
      <c r="O50" s="12"/>
      <c r="P50" s="12">
        <f t="shared" si="10"/>
        <v>68640</v>
      </c>
      <c r="Q50" s="4" t="s">
        <v>490</v>
      </c>
      <c r="R50" s="4" t="s">
        <v>285</v>
      </c>
    </row>
    <row r="51" spans="1:18" s="32" customFormat="1" ht="25.5" x14ac:dyDescent="0.25">
      <c r="A51" s="5" t="s">
        <v>8</v>
      </c>
      <c r="B51" s="15" t="s">
        <v>60</v>
      </c>
      <c r="C51" s="6" t="s">
        <v>9</v>
      </c>
      <c r="D51" s="27" t="s">
        <v>59</v>
      </c>
      <c r="E51" s="7">
        <v>22</v>
      </c>
      <c r="F51" s="28">
        <v>20</v>
      </c>
      <c r="G51" s="5">
        <v>156</v>
      </c>
      <c r="H51" s="5">
        <f t="shared" si="8"/>
        <v>3120</v>
      </c>
      <c r="I51" s="9">
        <v>44562</v>
      </c>
      <c r="J51" s="9">
        <v>45747</v>
      </c>
      <c r="K51" s="29">
        <v>35200</v>
      </c>
      <c r="L51" s="30"/>
      <c r="M51" s="30"/>
      <c r="N51" s="31"/>
      <c r="O51" s="14"/>
      <c r="P51" s="12">
        <f t="shared" si="10"/>
        <v>35200</v>
      </c>
      <c r="Q51" s="4" t="s">
        <v>491</v>
      </c>
      <c r="R51" s="4" t="s">
        <v>285</v>
      </c>
    </row>
    <row r="52" spans="1:18" s="33" customFormat="1" ht="25.5" x14ac:dyDescent="0.25">
      <c r="A52" s="5" t="s">
        <v>8</v>
      </c>
      <c r="B52" s="5" t="s">
        <v>62</v>
      </c>
      <c r="C52" s="6" t="s">
        <v>42</v>
      </c>
      <c r="D52" s="27" t="s">
        <v>61</v>
      </c>
      <c r="E52" s="7">
        <v>23</v>
      </c>
      <c r="F52" s="6">
        <v>34</v>
      </c>
      <c r="G52" s="5">
        <v>96</v>
      </c>
      <c r="H52" s="6">
        <f t="shared" si="8"/>
        <v>3264</v>
      </c>
      <c r="I52" s="9">
        <v>43831</v>
      </c>
      <c r="J52" s="9">
        <v>44561</v>
      </c>
      <c r="K52" s="29">
        <f t="shared" ref="K52:K74" si="16">(E52*F52*G52)</f>
        <v>75072</v>
      </c>
      <c r="L52" s="11">
        <f t="shared" ref="L52:L57" si="17">K52*4%</f>
        <v>3002.88</v>
      </c>
      <c r="M52" s="12"/>
      <c r="N52" s="12"/>
      <c r="O52" s="12"/>
      <c r="P52" s="11">
        <f t="shared" ref="P52:P55" si="18">SUM(K52:O52)</f>
        <v>78074.880000000005</v>
      </c>
      <c r="Q52" s="4" t="s">
        <v>313</v>
      </c>
      <c r="R52" s="4" t="s">
        <v>285</v>
      </c>
    </row>
    <row r="53" spans="1:18" s="33" customFormat="1" ht="25.5" x14ac:dyDescent="0.25">
      <c r="A53" s="5" t="s">
        <v>8</v>
      </c>
      <c r="B53" s="5" t="s">
        <v>63</v>
      </c>
      <c r="C53" s="6" t="s">
        <v>42</v>
      </c>
      <c r="D53" s="27" t="s">
        <v>61</v>
      </c>
      <c r="E53" s="7">
        <v>23</v>
      </c>
      <c r="F53" s="6">
        <v>34</v>
      </c>
      <c r="G53" s="5">
        <v>32</v>
      </c>
      <c r="H53" s="6">
        <f t="shared" si="8"/>
        <v>1088</v>
      </c>
      <c r="I53" s="9">
        <v>44562</v>
      </c>
      <c r="J53" s="9">
        <v>44804</v>
      </c>
      <c r="K53" s="29">
        <f t="shared" si="16"/>
        <v>25024</v>
      </c>
      <c r="L53" s="11">
        <f t="shared" si="17"/>
        <v>1000.96</v>
      </c>
      <c r="M53" s="12"/>
      <c r="N53" s="12"/>
      <c r="O53" s="12"/>
      <c r="P53" s="11">
        <f t="shared" si="18"/>
        <v>26024.959999999999</v>
      </c>
      <c r="Q53" s="4" t="s">
        <v>492</v>
      </c>
      <c r="R53" s="4" t="s">
        <v>285</v>
      </c>
    </row>
    <row r="54" spans="1:18" s="33" customFormat="1" ht="25.5" x14ac:dyDescent="0.25">
      <c r="A54" s="5" t="s">
        <v>8</v>
      </c>
      <c r="B54" s="5" t="s">
        <v>64</v>
      </c>
      <c r="C54" s="6" t="s">
        <v>42</v>
      </c>
      <c r="D54" s="27" t="s">
        <v>61</v>
      </c>
      <c r="E54" s="7">
        <v>23</v>
      </c>
      <c r="F54" s="6">
        <v>34</v>
      </c>
      <c r="G54" s="5">
        <v>32</v>
      </c>
      <c r="H54" s="6">
        <f>F54*G54</f>
        <v>1088</v>
      </c>
      <c r="I54" s="9">
        <v>43831</v>
      </c>
      <c r="J54" s="9">
        <v>44561</v>
      </c>
      <c r="K54" s="29">
        <f t="shared" si="16"/>
        <v>25024</v>
      </c>
      <c r="L54" s="11">
        <f t="shared" si="17"/>
        <v>1000.96</v>
      </c>
      <c r="M54" s="12"/>
      <c r="N54" s="12"/>
      <c r="O54" s="12"/>
      <c r="P54" s="11">
        <f t="shared" si="18"/>
        <v>26024.959999999999</v>
      </c>
      <c r="Q54" s="4" t="s">
        <v>518</v>
      </c>
      <c r="R54" s="4" t="s">
        <v>285</v>
      </c>
    </row>
    <row r="55" spans="1:18" s="33" customFormat="1" ht="25.5" x14ac:dyDescent="0.25">
      <c r="A55" s="5" t="s">
        <v>8</v>
      </c>
      <c r="B55" s="5" t="s">
        <v>284</v>
      </c>
      <c r="C55" s="6" t="s">
        <v>42</v>
      </c>
      <c r="D55" s="27" t="s">
        <v>61</v>
      </c>
      <c r="E55" s="7">
        <v>23</v>
      </c>
      <c r="F55" s="6">
        <v>34</v>
      </c>
      <c r="G55" s="6">
        <v>8</v>
      </c>
      <c r="H55" s="6">
        <f t="shared" si="8"/>
        <v>272</v>
      </c>
      <c r="I55" s="9">
        <v>43831</v>
      </c>
      <c r="J55" s="9">
        <v>43891</v>
      </c>
      <c r="K55" s="29">
        <f t="shared" si="16"/>
        <v>6256</v>
      </c>
      <c r="L55" s="11">
        <f t="shared" si="17"/>
        <v>250.24</v>
      </c>
      <c r="M55" s="12"/>
      <c r="N55" s="12"/>
      <c r="O55" s="12"/>
      <c r="P55" s="11">
        <f t="shared" si="18"/>
        <v>6506.24</v>
      </c>
      <c r="Q55" s="4" t="s">
        <v>313</v>
      </c>
      <c r="R55" s="4" t="s">
        <v>285</v>
      </c>
    </row>
    <row r="56" spans="1:18" s="13" customFormat="1" ht="25.5" x14ac:dyDescent="0.25">
      <c r="A56" s="5" t="s">
        <v>8</v>
      </c>
      <c r="B56" s="5" t="s">
        <v>314</v>
      </c>
      <c r="C56" s="6" t="s">
        <v>42</v>
      </c>
      <c r="D56" s="27" t="s">
        <v>61</v>
      </c>
      <c r="E56" s="7">
        <v>23</v>
      </c>
      <c r="F56" s="6">
        <v>34</v>
      </c>
      <c r="G56" s="5">
        <v>148</v>
      </c>
      <c r="H56" s="6">
        <f>F56*G56</f>
        <v>5032</v>
      </c>
      <c r="I56" s="9">
        <v>44562</v>
      </c>
      <c r="J56" s="9">
        <v>45688</v>
      </c>
      <c r="K56" s="29">
        <f t="shared" ref="K56" si="19">(E56*F56*G56)</f>
        <v>115736</v>
      </c>
      <c r="L56" s="11">
        <f t="shared" ref="L56" si="20">K56*4%</f>
        <v>4629.4400000000005</v>
      </c>
      <c r="M56" s="12"/>
      <c r="N56" s="12"/>
      <c r="O56" s="12"/>
      <c r="P56" s="11">
        <f t="shared" ref="P56" si="21">SUM(K56:O56)</f>
        <v>120365.44</v>
      </c>
      <c r="Q56" s="4" t="s">
        <v>517</v>
      </c>
      <c r="R56" s="4" t="s">
        <v>285</v>
      </c>
    </row>
    <row r="57" spans="1:18" s="13" customFormat="1" ht="25.5" x14ac:dyDescent="0.25">
      <c r="A57" s="5" t="s">
        <v>8</v>
      </c>
      <c r="B57" s="5" t="s">
        <v>315</v>
      </c>
      <c r="C57" s="6" t="s">
        <v>42</v>
      </c>
      <c r="D57" s="27" t="s">
        <v>61</v>
      </c>
      <c r="E57" s="7">
        <v>23</v>
      </c>
      <c r="F57" s="6">
        <v>34</v>
      </c>
      <c r="G57" s="6">
        <v>7</v>
      </c>
      <c r="H57" s="6">
        <f>F57*G57</f>
        <v>238</v>
      </c>
      <c r="I57" s="9">
        <v>43913</v>
      </c>
      <c r="J57" s="9">
        <v>43965</v>
      </c>
      <c r="K57" s="29">
        <f t="shared" si="16"/>
        <v>5474</v>
      </c>
      <c r="L57" s="11">
        <f t="shared" si="17"/>
        <v>218.96</v>
      </c>
      <c r="M57" s="12"/>
      <c r="N57" s="12"/>
      <c r="O57" s="12"/>
      <c r="P57" s="11">
        <f>SUM(K57:O57)</f>
        <v>5692.96</v>
      </c>
      <c r="Q57" s="4" t="s">
        <v>316</v>
      </c>
      <c r="R57" s="4" t="s">
        <v>285</v>
      </c>
    </row>
    <row r="58" spans="1:18" s="13" customFormat="1" ht="25.5" x14ac:dyDescent="0.25">
      <c r="A58" s="5" t="s">
        <v>8</v>
      </c>
      <c r="B58" s="15" t="s">
        <v>65</v>
      </c>
      <c r="C58" s="6" t="s">
        <v>9</v>
      </c>
      <c r="D58" s="27" t="s">
        <v>61</v>
      </c>
      <c r="E58" s="7">
        <v>22</v>
      </c>
      <c r="F58" s="6">
        <v>34</v>
      </c>
      <c r="G58" s="5">
        <v>148</v>
      </c>
      <c r="H58" s="6">
        <f t="shared" si="8"/>
        <v>5032</v>
      </c>
      <c r="I58" s="9">
        <v>44562</v>
      </c>
      <c r="J58" s="9">
        <v>45688</v>
      </c>
      <c r="K58" s="29">
        <f t="shared" si="16"/>
        <v>110704</v>
      </c>
      <c r="L58" s="11"/>
      <c r="M58" s="11"/>
      <c r="N58" s="11"/>
      <c r="O58" s="12"/>
      <c r="P58" s="11">
        <f>SUM(K58:N58)</f>
        <v>110704</v>
      </c>
      <c r="Q58" s="4" t="s">
        <v>492</v>
      </c>
      <c r="R58" s="4" t="s">
        <v>285</v>
      </c>
    </row>
    <row r="59" spans="1:18" s="13" customFormat="1" ht="25.5" x14ac:dyDescent="0.25">
      <c r="A59" s="5" t="s">
        <v>8</v>
      </c>
      <c r="B59" s="15" t="s">
        <v>66</v>
      </c>
      <c r="C59" s="6" t="s">
        <v>317</v>
      </c>
      <c r="D59" s="27" t="s">
        <v>61</v>
      </c>
      <c r="E59" s="7">
        <v>23</v>
      </c>
      <c r="F59" s="6">
        <v>34</v>
      </c>
      <c r="G59" s="5">
        <v>148</v>
      </c>
      <c r="H59" s="6">
        <f t="shared" ref="H59" si="22">F59*G59</f>
        <v>5032</v>
      </c>
      <c r="I59" s="9">
        <v>44562</v>
      </c>
      <c r="J59" s="9">
        <v>45688</v>
      </c>
      <c r="K59" s="29">
        <f t="shared" ref="K59" si="23">(E59*F59*G59)</f>
        <v>115736</v>
      </c>
      <c r="L59" s="11">
        <f t="shared" ref="L59" si="24">K59*4%</f>
        <v>4629.4400000000005</v>
      </c>
      <c r="M59" s="12"/>
      <c r="N59" s="12"/>
      <c r="O59" s="12"/>
      <c r="P59" s="11">
        <f t="shared" ref="P59" si="25">SUM(K59:O59)</f>
        <v>120365.44</v>
      </c>
      <c r="Q59" s="4" t="s">
        <v>492</v>
      </c>
      <c r="R59" s="4" t="s">
        <v>285</v>
      </c>
    </row>
    <row r="60" spans="1:18" s="13" customFormat="1" ht="25.5" x14ac:dyDescent="0.25">
      <c r="A60" s="5" t="s">
        <v>8</v>
      </c>
      <c r="B60" s="5" t="s">
        <v>318</v>
      </c>
      <c r="C60" s="6" t="s">
        <v>317</v>
      </c>
      <c r="D60" s="27" t="s">
        <v>61</v>
      </c>
      <c r="E60" s="7">
        <v>23</v>
      </c>
      <c r="F60" s="6">
        <v>34</v>
      </c>
      <c r="G60" s="5">
        <v>62</v>
      </c>
      <c r="H60" s="6">
        <f>F60*G60</f>
        <v>2108</v>
      </c>
      <c r="I60" s="9">
        <v>43831</v>
      </c>
      <c r="J60" s="9">
        <v>44298</v>
      </c>
      <c r="K60" s="29">
        <f t="shared" si="16"/>
        <v>48484</v>
      </c>
      <c r="L60" s="11">
        <f t="shared" ref="L60:L68" si="26">K60*4%</f>
        <v>1939.3600000000001</v>
      </c>
      <c r="M60" s="12"/>
      <c r="N60" s="12"/>
      <c r="O60" s="12"/>
      <c r="P60" s="11">
        <f t="shared" ref="P60:P74" si="27">SUM(K60:O60)</f>
        <v>50423.360000000001</v>
      </c>
      <c r="Q60" s="4" t="s">
        <v>519</v>
      </c>
      <c r="R60" s="4" t="s">
        <v>285</v>
      </c>
    </row>
    <row r="61" spans="1:18" s="33" customFormat="1" ht="25.5" x14ac:dyDescent="0.25">
      <c r="A61" s="5" t="s">
        <v>8</v>
      </c>
      <c r="B61" s="5" t="s">
        <v>267</v>
      </c>
      <c r="C61" s="6" t="s">
        <v>42</v>
      </c>
      <c r="D61" s="27" t="s">
        <v>61</v>
      </c>
      <c r="E61" s="7">
        <v>23</v>
      </c>
      <c r="F61" s="6">
        <v>34</v>
      </c>
      <c r="G61" s="6">
        <v>16</v>
      </c>
      <c r="H61" s="6">
        <f>F61*G61</f>
        <v>544</v>
      </c>
      <c r="I61" s="9">
        <v>43831</v>
      </c>
      <c r="J61" s="9">
        <v>43942</v>
      </c>
      <c r="K61" s="29">
        <f t="shared" si="16"/>
        <v>12512</v>
      </c>
      <c r="L61" s="11">
        <f t="shared" si="26"/>
        <v>500.48</v>
      </c>
      <c r="M61" s="12"/>
      <c r="N61" s="12"/>
      <c r="O61" s="12"/>
      <c r="P61" s="11">
        <f t="shared" si="27"/>
        <v>13012.48</v>
      </c>
      <c r="Q61" s="4" t="s">
        <v>519</v>
      </c>
      <c r="R61" s="4" t="s">
        <v>285</v>
      </c>
    </row>
    <row r="62" spans="1:18" s="33" customFormat="1" ht="25.5" x14ac:dyDescent="0.25">
      <c r="A62" s="5" t="s">
        <v>8</v>
      </c>
      <c r="B62" s="15" t="s">
        <v>369</v>
      </c>
      <c r="C62" s="27" t="s">
        <v>42</v>
      </c>
      <c r="D62" s="27" t="s">
        <v>61</v>
      </c>
      <c r="E62" s="7">
        <v>23</v>
      </c>
      <c r="F62" s="6">
        <v>34</v>
      </c>
      <c r="G62" s="5">
        <v>148</v>
      </c>
      <c r="H62" s="6">
        <f t="shared" ref="H62:H65" si="28">F62*G62</f>
        <v>5032</v>
      </c>
      <c r="I62" s="9">
        <v>44562</v>
      </c>
      <c r="J62" s="9">
        <v>45688</v>
      </c>
      <c r="K62" s="29">
        <f t="shared" ref="K62:K65" si="29">(E62*F62*G62)</f>
        <v>115736</v>
      </c>
      <c r="L62" s="11">
        <f t="shared" si="26"/>
        <v>4629.4400000000005</v>
      </c>
      <c r="M62" s="12"/>
      <c r="N62" s="12"/>
      <c r="O62" s="12"/>
      <c r="P62" s="11">
        <f t="shared" si="27"/>
        <v>120365.44</v>
      </c>
      <c r="Q62" s="4" t="s">
        <v>492</v>
      </c>
      <c r="R62" s="4" t="s">
        <v>285</v>
      </c>
    </row>
    <row r="63" spans="1:18" s="33" customFormat="1" ht="25.5" x14ac:dyDescent="0.25">
      <c r="A63" s="5" t="s">
        <v>8</v>
      </c>
      <c r="B63" s="15" t="s">
        <v>370</v>
      </c>
      <c r="C63" s="27" t="s">
        <v>42</v>
      </c>
      <c r="D63" s="27" t="s">
        <v>61</v>
      </c>
      <c r="E63" s="7">
        <v>23</v>
      </c>
      <c r="F63" s="6">
        <v>34</v>
      </c>
      <c r="G63" s="5">
        <v>28</v>
      </c>
      <c r="H63" s="6">
        <f t="shared" si="28"/>
        <v>952</v>
      </c>
      <c r="I63" s="9">
        <v>44562</v>
      </c>
      <c r="J63" s="9">
        <v>44773</v>
      </c>
      <c r="K63" s="29">
        <f t="shared" si="29"/>
        <v>21896</v>
      </c>
      <c r="L63" s="11">
        <f t="shared" si="26"/>
        <v>875.84</v>
      </c>
      <c r="M63" s="12"/>
      <c r="N63" s="12"/>
      <c r="O63" s="12"/>
      <c r="P63" s="11">
        <f t="shared" si="27"/>
        <v>22771.84</v>
      </c>
      <c r="Q63" s="4" t="s">
        <v>492</v>
      </c>
      <c r="R63" s="4" t="s">
        <v>285</v>
      </c>
    </row>
    <row r="64" spans="1:18" s="33" customFormat="1" ht="25.5" x14ac:dyDescent="0.25">
      <c r="A64" s="5" t="s">
        <v>67</v>
      </c>
      <c r="B64" s="104" t="s">
        <v>68</v>
      </c>
      <c r="C64" s="6" t="s">
        <v>42</v>
      </c>
      <c r="D64" s="27" t="s">
        <v>61</v>
      </c>
      <c r="E64" s="7">
        <v>23</v>
      </c>
      <c r="F64" s="6">
        <v>34</v>
      </c>
      <c r="G64" s="5">
        <v>148</v>
      </c>
      <c r="H64" s="6">
        <f t="shared" si="28"/>
        <v>5032</v>
      </c>
      <c r="I64" s="9">
        <v>44562</v>
      </c>
      <c r="J64" s="9">
        <v>45808</v>
      </c>
      <c r="K64" s="29">
        <f t="shared" si="29"/>
        <v>115736</v>
      </c>
      <c r="L64" s="11">
        <f t="shared" si="26"/>
        <v>4629.4400000000005</v>
      </c>
      <c r="M64" s="12"/>
      <c r="N64" s="12"/>
      <c r="O64" s="12"/>
      <c r="P64" s="11">
        <f t="shared" si="27"/>
        <v>120365.44</v>
      </c>
      <c r="Q64" s="4" t="s">
        <v>492</v>
      </c>
      <c r="R64" s="4" t="s">
        <v>285</v>
      </c>
    </row>
    <row r="65" spans="1:18" s="33" customFormat="1" ht="25.5" x14ac:dyDescent="0.25">
      <c r="A65" s="5" t="s">
        <v>67</v>
      </c>
      <c r="B65" s="104" t="s">
        <v>69</v>
      </c>
      <c r="C65" s="6" t="s">
        <v>42</v>
      </c>
      <c r="D65" s="27" t="s">
        <v>61</v>
      </c>
      <c r="E65" s="7">
        <v>23</v>
      </c>
      <c r="F65" s="6">
        <v>34</v>
      </c>
      <c r="G65" s="5">
        <v>4</v>
      </c>
      <c r="H65" s="6">
        <f t="shared" si="28"/>
        <v>136</v>
      </c>
      <c r="I65" s="9">
        <v>44562</v>
      </c>
      <c r="J65" s="9">
        <v>44592</v>
      </c>
      <c r="K65" s="29">
        <f t="shared" si="29"/>
        <v>3128</v>
      </c>
      <c r="L65" s="11">
        <f t="shared" si="26"/>
        <v>125.12</v>
      </c>
      <c r="M65" s="12"/>
      <c r="N65" s="12"/>
      <c r="O65" s="12"/>
      <c r="P65" s="11">
        <f t="shared" si="27"/>
        <v>3253.12</v>
      </c>
      <c r="Q65" s="4" t="s">
        <v>492</v>
      </c>
      <c r="R65" s="4" t="s">
        <v>285</v>
      </c>
    </row>
    <row r="66" spans="1:18" s="33" customFormat="1" ht="25.5" x14ac:dyDescent="0.25">
      <c r="A66" s="5" t="s">
        <v>67</v>
      </c>
      <c r="B66" s="104" t="s">
        <v>71</v>
      </c>
      <c r="C66" s="6" t="s">
        <v>42</v>
      </c>
      <c r="D66" s="27" t="s">
        <v>61</v>
      </c>
      <c r="E66" s="7">
        <v>23</v>
      </c>
      <c r="F66" s="6">
        <v>34</v>
      </c>
      <c r="G66" s="5">
        <v>48</v>
      </c>
      <c r="H66" s="6">
        <f t="shared" ref="H66:H94" si="30">F66*G66</f>
        <v>1632</v>
      </c>
      <c r="I66" s="9">
        <v>43831</v>
      </c>
      <c r="J66" s="9">
        <v>44195</v>
      </c>
      <c r="K66" s="29">
        <f t="shared" si="16"/>
        <v>37536</v>
      </c>
      <c r="L66" s="11">
        <f t="shared" si="26"/>
        <v>1501.44</v>
      </c>
      <c r="M66" s="12"/>
      <c r="N66" s="12"/>
      <c r="O66" s="12"/>
      <c r="P66" s="11">
        <f t="shared" si="27"/>
        <v>39037.440000000002</v>
      </c>
      <c r="Q66" s="4" t="s">
        <v>519</v>
      </c>
      <c r="R66" s="4" t="s">
        <v>285</v>
      </c>
    </row>
    <row r="67" spans="1:18" s="33" customFormat="1" ht="25.5" x14ac:dyDescent="0.25">
      <c r="A67" s="5" t="s">
        <v>67</v>
      </c>
      <c r="B67" s="104" t="s">
        <v>70</v>
      </c>
      <c r="C67" s="6" t="s">
        <v>42</v>
      </c>
      <c r="D67" s="27" t="s">
        <v>61</v>
      </c>
      <c r="E67" s="7">
        <v>23</v>
      </c>
      <c r="F67" s="6">
        <v>34</v>
      </c>
      <c r="G67" s="5">
        <v>148</v>
      </c>
      <c r="H67" s="6">
        <f t="shared" si="30"/>
        <v>5032</v>
      </c>
      <c r="I67" s="9">
        <v>44562</v>
      </c>
      <c r="J67" s="9">
        <v>44409</v>
      </c>
      <c r="K67" s="29">
        <f t="shared" ref="K67:K68" si="31">(E67*F67*G67)</f>
        <v>115736</v>
      </c>
      <c r="L67" s="11">
        <f t="shared" si="26"/>
        <v>4629.4400000000005</v>
      </c>
      <c r="M67" s="12"/>
      <c r="N67" s="12"/>
      <c r="O67" s="12"/>
      <c r="P67" s="11">
        <f t="shared" si="27"/>
        <v>120365.44</v>
      </c>
      <c r="Q67" s="4" t="s">
        <v>492</v>
      </c>
      <c r="R67" s="4" t="s">
        <v>285</v>
      </c>
    </row>
    <row r="68" spans="1:18" s="33" customFormat="1" ht="25.5" x14ac:dyDescent="0.25">
      <c r="A68" s="5" t="s">
        <v>67</v>
      </c>
      <c r="B68" s="104" t="s">
        <v>72</v>
      </c>
      <c r="C68" s="6" t="s">
        <v>42</v>
      </c>
      <c r="D68" s="27" t="s">
        <v>61</v>
      </c>
      <c r="E68" s="7">
        <v>23</v>
      </c>
      <c r="F68" s="6">
        <v>34</v>
      </c>
      <c r="G68" s="5">
        <v>148</v>
      </c>
      <c r="H68" s="6">
        <f t="shared" si="30"/>
        <v>5032</v>
      </c>
      <c r="I68" s="9">
        <v>44562</v>
      </c>
      <c r="J68" s="9">
        <v>45688</v>
      </c>
      <c r="K68" s="29">
        <f t="shared" si="31"/>
        <v>115736</v>
      </c>
      <c r="L68" s="11">
        <f t="shared" si="26"/>
        <v>4629.4400000000005</v>
      </c>
      <c r="M68" s="12"/>
      <c r="N68" s="12"/>
      <c r="O68" s="12"/>
      <c r="P68" s="11">
        <f t="shared" si="27"/>
        <v>120365.44</v>
      </c>
      <c r="Q68" s="4" t="s">
        <v>492</v>
      </c>
      <c r="R68" s="4" t="s">
        <v>285</v>
      </c>
    </row>
    <row r="69" spans="1:18" s="33" customFormat="1" ht="25.5" x14ac:dyDescent="0.25">
      <c r="A69" s="5" t="s">
        <v>8</v>
      </c>
      <c r="B69" s="104" t="s">
        <v>410</v>
      </c>
      <c r="C69" s="6" t="s">
        <v>9</v>
      </c>
      <c r="D69" s="27" t="s">
        <v>61</v>
      </c>
      <c r="E69" s="7">
        <v>35</v>
      </c>
      <c r="F69" s="6">
        <v>16</v>
      </c>
      <c r="G69" s="5">
        <v>105</v>
      </c>
      <c r="H69" s="6">
        <f t="shared" si="30"/>
        <v>1680</v>
      </c>
      <c r="I69" s="9">
        <v>44378</v>
      </c>
      <c r="J69" s="9">
        <v>45107</v>
      </c>
      <c r="K69" s="29">
        <f t="shared" si="16"/>
        <v>58800</v>
      </c>
      <c r="L69" s="11"/>
      <c r="M69" s="12"/>
      <c r="N69" s="12"/>
      <c r="O69" s="12"/>
      <c r="P69" s="11">
        <f t="shared" si="27"/>
        <v>58800</v>
      </c>
      <c r="Q69" s="4" t="s">
        <v>414</v>
      </c>
      <c r="R69" s="4" t="s">
        <v>285</v>
      </c>
    </row>
    <row r="70" spans="1:18" s="33" customFormat="1" ht="25.5" x14ac:dyDescent="0.25">
      <c r="A70" s="5" t="s">
        <v>8</v>
      </c>
      <c r="B70" s="5" t="s">
        <v>411</v>
      </c>
      <c r="C70" s="6" t="s">
        <v>9</v>
      </c>
      <c r="D70" s="27" t="s">
        <v>61</v>
      </c>
      <c r="E70" s="7">
        <v>35</v>
      </c>
      <c r="F70" s="6">
        <v>44</v>
      </c>
      <c r="G70" s="5">
        <v>105</v>
      </c>
      <c r="H70" s="6">
        <f t="shared" si="30"/>
        <v>4620</v>
      </c>
      <c r="I70" s="9">
        <v>44378</v>
      </c>
      <c r="J70" s="9">
        <v>44681</v>
      </c>
      <c r="K70" s="29">
        <f t="shared" si="16"/>
        <v>161700</v>
      </c>
      <c r="L70" s="11"/>
      <c r="M70" s="12"/>
      <c r="N70" s="12"/>
      <c r="O70" s="12"/>
      <c r="P70" s="11">
        <f t="shared" si="27"/>
        <v>161700</v>
      </c>
      <c r="Q70" s="4" t="s">
        <v>414</v>
      </c>
      <c r="R70" s="4" t="s">
        <v>285</v>
      </c>
    </row>
    <row r="71" spans="1:18" s="33" customFormat="1" ht="25.5" x14ac:dyDescent="0.25">
      <c r="A71" s="5" t="s">
        <v>8</v>
      </c>
      <c r="B71" s="5" t="s">
        <v>412</v>
      </c>
      <c r="C71" s="6" t="s">
        <v>9</v>
      </c>
      <c r="D71" s="27" t="s">
        <v>61</v>
      </c>
      <c r="E71" s="7">
        <v>35</v>
      </c>
      <c r="F71" s="6">
        <v>28</v>
      </c>
      <c r="G71" s="5">
        <v>105</v>
      </c>
      <c r="H71" s="6">
        <f t="shared" si="30"/>
        <v>2940</v>
      </c>
      <c r="I71" s="9">
        <v>44378</v>
      </c>
      <c r="J71" s="9">
        <v>44561</v>
      </c>
      <c r="K71" s="29">
        <f t="shared" si="16"/>
        <v>102900</v>
      </c>
      <c r="L71" s="11"/>
      <c r="M71" s="12"/>
      <c r="N71" s="12"/>
      <c r="O71" s="12"/>
      <c r="P71" s="11">
        <f t="shared" si="27"/>
        <v>102900</v>
      </c>
      <c r="Q71" s="4" t="s">
        <v>414</v>
      </c>
      <c r="R71" s="4" t="s">
        <v>285</v>
      </c>
    </row>
    <row r="72" spans="1:18" s="33" customFormat="1" ht="25.5" x14ac:dyDescent="0.25">
      <c r="A72" s="5" t="s">
        <v>8</v>
      </c>
      <c r="B72" s="5" t="s">
        <v>413</v>
      </c>
      <c r="C72" s="6" t="s">
        <v>9</v>
      </c>
      <c r="D72" s="27" t="s">
        <v>61</v>
      </c>
      <c r="E72" s="7">
        <v>35</v>
      </c>
      <c r="F72" s="6">
        <v>16</v>
      </c>
      <c r="G72" s="5">
        <v>65</v>
      </c>
      <c r="H72" s="6">
        <f t="shared" si="30"/>
        <v>1040</v>
      </c>
      <c r="I72" s="9">
        <v>44378</v>
      </c>
      <c r="J72" s="9">
        <v>44839</v>
      </c>
      <c r="K72" s="29">
        <f t="shared" si="16"/>
        <v>36400</v>
      </c>
      <c r="L72" s="11"/>
      <c r="M72" s="12"/>
      <c r="N72" s="12"/>
      <c r="O72" s="12"/>
      <c r="P72" s="11">
        <f t="shared" si="27"/>
        <v>36400</v>
      </c>
      <c r="Q72" s="4" t="s">
        <v>414</v>
      </c>
      <c r="R72" s="4" t="s">
        <v>285</v>
      </c>
    </row>
    <row r="73" spans="1:18" s="33" customFormat="1" ht="25.5" x14ac:dyDescent="0.25">
      <c r="A73" s="5" t="s">
        <v>8</v>
      </c>
      <c r="B73" s="5" t="s">
        <v>523</v>
      </c>
      <c r="C73" s="6" t="s">
        <v>9</v>
      </c>
      <c r="D73" s="27" t="s">
        <v>61</v>
      </c>
      <c r="E73" s="7">
        <v>35</v>
      </c>
      <c r="F73" s="6">
        <v>24</v>
      </c>
      <c r="G73" s="5">
        <v>60</v>
      </c>
      <c r="H73" s="6">
        <v>576</v>
      </c>
      <c r="I73" s="9">
        <v>44743</v>
      </c>
      <c r="J73" s="9">
        <v>45107</v>
      </c>
      <c r="K73" s="29">
        <f t="shared" ref="K73" si="32">(E73*F73*G73)</f>
        <v>50400</v>
      </c>
      <c r="L73" s="11"/>
      <c r="M73" s="12"/>
      <c r="N73" s="12"/>
      <c r="O73" s="12"/>
      <c r="P73" s="11">
        <f t="shared" ref="P73" si="33">SUM(K73:O73)</f>
        <v>50400</v>
      </c>
      <c r="Q73" s="4" t="s">
        <v>524</v>
      </c>
      <c r="R73" s="4" t="s">
        <v>285</v>
      </c>
    </row>
    <row r="74" spans="1:18" s="33" customFormat="1" ht="26.25" customHeight="1" x14ac:dyDescent="0.25">
      <c r="A74" s="5" t="s">
        <v>8</v>
      </c>
      <c r="B74" s="5" t="s">
        <v>476</v>
      </c>
      <c r="C74" s="6" t="s">
        <v>9</v>
      </c>
      <c r="D74" s="27" t="s">
        <v>477</v>
      </c>
      <c r="E74" s="7">
        <v>22</v>
      </c>
      <c r="F74" s="6">
        <v>10</v>
      </c>
      <c r="G74" s="5">
        <v>20</v>
      </c>
      <c r="H74" s="6">
        <f t="shared" si="30"/>
        <v>200</v>
      </c>
      <c r="I74" s="9">
        <v>44652</v>
      </c>
      <c r="J74" s="9">
        <v>44804</v>
      </c>
      <c r="K74" s="29">
        <f t="shared" si="16"/>
        <v>4400</v>
      </c>
      <c r="L74" s="11"/>
      <c r="M74" s="12"/>
      <c r="N74" s="12"/>
      <c r="O74" s="12"/>
      <c r="P74" s="11">
        <f t="shared" si="27"/>
        <v>4400</v>
      </c>
      <c r="Q74" s="4" t="s">
        <v>478</v>
      </c>
      <c r="R74" s="4" t="s">
        <v>285</v>
      </c>
    </row>
    <row r="75" spans="1:18" ht="25.5" x14ac:dyDescent="0.25">
      <c r="A75" s="5" t="s">
        <v>8</v>
      </c>
      <c r="B75" s="5" t="s">
        <v>575</v>
      </c>
      <c r="C75" s="44" t="s">
        <v>9</v>
      </c>
      <c r="D75" s="5" t="s">
        <v>442</v>
      </c>
      <c r="E75" s="53">
        <v>22</v>
      </c>
      <c r="F75" s="5">
        <v>18</v>
      </c>
      <c r="G75" s="38">
        <v>48</v>
      </c>
      <c r="H75" s="6">
        <v>36</v>
      </c>
      <c r="I75" s="20">
        <v>44805</v>
      </c>
      <c r="J75" s="20">
        <v>45169</v>
      </c>
      <c r="K75" s="12">
        <f t="shared" ref="K75:K76" si="34">E75*F75*G75</f>
        <v>19008</v>
      </c>
      <c r="L75" s="11"/>
      <c r="M75" s="12"/>
      <c r="N75" s="12"/>
      <c r="O75" s="12"/>
      <c r="P75" s="12">
        <f t="shared" ref="P75:P76" si="35">K75+L75+M75+N75+O75</f>
        <v>19008</v>
      </c>
      <c r="Q75" s="4" t="s">
        <v>526</v>
      </c>
      <c r="R75" s="4" t="s">
        <v>285</v>
      </c>
    </row>
    <row r="76" spans="1:18" ht="25.5" x14ac:dyDescent="0.25">
      <c r="A76" s="5" t="s">
        <v>8</v>
      </c>
      <c r="B76" s="5" t="s">
        <v>525</v>
      </c>
      <c r="C76" s="44" t="s">
        <v>9</v>
      </c>
      <c r="D76" s="5" t="s">
        <v>442</v>
      </c>
      <c r="E76" s="53">
        <v>22</v>
      </c>
      <c r="F76" s="5">
        <v>16</v>
      </c>
      <c r="G76" s="38">
        <v>48</v>
      </c>
      <c r="H76" s="6">
        <v>36</v>
      </c>
      <c r="I76" s="20">
        <v>44805</v>
      </c>
      <c r="J76" s="20">
        <v>45169</v>
      </c>
      <c r="K76" s="12">
        <f t="shared" si="34"/>
        <v>16896</v>
      </c>
      <c r="L76" s="11"/>
      <c r="M76" s="12"/>
      <c r="N76" s="12"/>
      <c r="O76" s="12"/>
      <c r="P76" s="12">
        <f t="shared" si="35"/>
        <v>16896</v>
      </c>
      <c r="Q76" s="4" t="s">
        <v>526</v>
      </c>
      <c r="R76" s="4" t="s">
        <v>285</v>
      </c>
    </row>
    <row r="77" spans="1:18" s="13" customFormat="1" ht="25.5" x14ac:dyDescent="0.25">
      <c r="A77" s="5" t="s">
        <v>67</v>
      </c>
      <c r="B77" s="15" t="s">
        <v>75</v>
      </c>
      <c r="C77" s="15" t="s">
        <v>76</v>
      </c>
      <c r="D77" s="5" t="s">
        <v>74</v>
      </c>
      <c r="E77" s="7">
        <v>20</v>
      </c>
      <c r="F77" s="5">
        <v>20</v>
      </c>
      <c r="G77" s="5">
        <v>156</v>
      </c>
      <c r="H77" s="6">
        <f t="shared" si="30"/>
        <v>3120</v>
      </c>
      <c r="I77" s="9">
        <v>44562</v>
      </c>
      <c r="J77" s="9">
        <v>45747</v>
      </c>
      <c r="K77" s="10">
        <f>E77*F77*G77</f>
        <v>62400</v>
      </c>
      <c r="L77" s="12">
        <f t="shared" ref="L77:L80" si="36">K77*2%</f>
        <v>1248</v>
      </c>
      <c r="M77" s="12"/>
      <c r="N77" s="12"/>
      <c r="O77" s="12"/>
      <c r="P77" s="12">
        <f t="shared" ref="P77:P88" si="37">K77+L77+M77+N77+O77</f>
        <v>63648</v>
      </c>
      <c r="Q77" s="4" t="s">
        <v>496</v>
      </c>
      <c r="R77" s="4" t="s">
        <v>285</v>
      </c>
    </row>
    <row r="78" spans="1:18" s="13" customFormat="1" ht="25.5" x14ac:dyDescent="0.25">
      <c r="A78" s="5" t="s">
        <v>67</v>
      </c>
      <c r="B78" s="15" t="s">
        <v>77</v>
      </c>
      <c r="C78" s="15" t="s">
        <v>76</v>
      </c>
      <c r="D78" s="5" t="s">
        <v>319</v>
      </c>
      <c r="E78" s="7">
        <v>20</v>
      </c>
      <c r="F78" s="5">
        <v>28</v>
      </c>
      <c r="G78" s="5">
        <v>156</v>
      </c>
      <c r="H78" s="5">
        <f>F78*G78</f>
        <v>4368</v>
      </c>
      <c r="I78" s="9">
        <v>44562</v>
      </c>
      <c r="J78" s="9">
        <v>45747</v>
      </c>
      <c r="K78" s="10">
        <f>E78*F78*G78</f>
        <v>87360</v>
      </c>
      <c r="L78" s="12">
        <f>K78*2%</f>
        <v>1747.2</v>
      </c>
      <c r="M78" s="12"/>
      <c r="N78" s="12"/>
      <c r="O78" s="12"/>
      <c r="P78" s="12">
        <f>K78+L78+M78+N78+O78</f>
        <v>89107.199999999997</v>
      </c>
      <c r="Q78" s="4" t="s">
        <v>493</v>
      </c>
      <c r="R78" s="4" t="s">
        <v>285</v>
      </c>
    </row>
    <row r="79" spans="1:18" s="13" customFormat="1" ht="25.5" x14ac:dyDescent="0.25">
      <c r="A79" s="5" t="s">
        <v>67</v>
      </c>
      <c r="B79" s="15" t="s">
        <v>78</v>
      </c>
      <c r="C79" s="15" t="s">
        <v>76</v>
      </c>
      <c r="D79" s="5" t="s">
        <v>74</v>
      </c>
      <c r="E79" s="7">
        <v>20</v>
      </c>
      <c r="F79" s="5">
        <v>15</v>
      </c>
      <c r="G79" s="5">
        <v>156</v>
      </c>
      <c r="H79" s="6">
        <f t="shared" si="30"/>
        <v>2340</v>
      </c>
      <c r="I79" s="9">
        <v>44562</v>
      </c>
      <c r="J79" s="9">
        <v>45747</v>
      </c>
      <c r="K79" s="10">
        <f>E79*F79*G79</f>
        <v>46800</v>
      </c>
      <c r="L79" s="12">
        <f t="shared" si="36"/>
        <v>936</v>
      </c>
      <c r="M79" s="12"/>
      <c r="N79" s="12"/>
      <c r="O79" s="12"/>
      <c r="P79" s="12">
        <f t="shared" si="37"/>
        <v>47736</v>
      </c>
      <c r="Q79" s="4" t="s">
        <v>497</v>
      </c>
      <c r="R79" s="4" t="s">
        <v>285</v>
      </c>
    </row>
    <row r="80" spans="1:18" s="13" customFormat="1" ht="25.5" x14ac:dyDescent="0.25">
      <c r="A80" s="5" t="s">
        <v>67</v>
      </c>
      <c r="B80" s="5" t="s">
        <v>58</v>
      </c>
      <c r="C80" s="5" t="s">
        <v>34</v>
      </c>
      <c r="D80" s="5" t="s">
        <v>56</v>
      </c>
      <c r="E80" s="7">
        <v>20</v>
      </c>
      <c r="F80" s="5">
        <v>18</v>
      </c>
      <c r="G80" s="5">
        <v>156</v>
      </c>
      <c r="H80" s="5">
        <f t="shared" si="30"/>
        <v>2808</v>
      </c>
      <c r="I80" s="9">
        <v>44562</v>
      </c>
      <c r="J80" s="9">
        <v>45747</v>
      </c>
      <c r="K80" s="10">
        <f>E80*F80*G80</f>
        <v>56160</v>
      </c>
      <c r="L80" s="12">
        <f t="shared" si="36"/>
        <v>1123.2</v>
      </c>
      <c r="M80" s="12"/>
      <c r="N80" s="12"/>
      <c r="O80" s="12"/>
      <c r="P80" s="12">
        <f t="shared" si="37"/>
        <v>57283.199999999997</v>
      </c>
      <c r="Q80" s="4" t="s">
        <v>494</v>
      </c>
      <c r="R80" s="4" t="s">
        <v>285</v>
      </c>
    </row>
    <row r="81" spans="1:18" s="13" customFormat="1" ht="25.5" x14ac:dyDescent="0.25">
      <c r="A81" s="5" t="s">
        <v>67</v>
      </c>
      <c r="B81" s="5" t="s">
        <v>79</v>
      </c>
      <c r="C81" s="27" t="s">
        <v>80</v>
      </c>
      <c r="D81" s="6" t="s">
        <v>262</v>
      </c>
      <c r="E81" s="7">
        <v>22</v>
      </c>
      <c r="F81" s="6">
        <v>5</v>
      </c>
      <c r="G81" s="5">
        <v>156</v>
      </c>
      <c r="H81" s="6">
        <f>F81*G81</f>
        <v>780</v>
      </c>
      <c r="I81" s="9">
        <v>44562</v>
      </c>
      <c r="J81" s="9">
        <v>45747</v>
      </c>
      <c r="K81" s="29">
        <f>(E81*F81*G81)</f>
        <v>17160</v>
      </c>
      <c r="L81" s="12"/>
      <c r="M81" s="12"/>
      <c r="N81" s="11"/>
      <c r="O81" s="12"/>
      <c r="P81" s="12">
        <f>K81+L81+M81+N81+O81</f>
        <v>17160</v>
      </c>
      <c r="Q81" s="4" t="s">
        <v>495</v>
      </c>
      <c r="R81" s="4" t="s">
        <v>285</v>
      </c>
    </row>
    <row r="82" spans="1:18" s="13" customFormat="1" ht="25.5" x14ac:dyDescent="0.25">
      <c r="A82" s="5" t="s">
        <v>67</v>
      </c>
      <c r="B82" s="5" t="s">
        <v>81</v>
      </c>
      <c r="C82" s="27" t="s">
        <v>80</v>
      </c>
      <c r="D82" s="6" t="s">
        <v>262</v>
      </c>
      <c r="E82" s="7">
        <v>22</v>
      </c>
      <c r="F82" s="6">
        <v>5</v>
      </c>
      <c r="G82" s="5">
        <v>156</v>
      </c>
      <c r="H82" s="6">
        <f>F82*G82</f>
        <v>780</v>
      </c>
      <c r="I82" s="9">
        <v>44562</v>
      </c>
      <c r="J82" s="9">
        <v>45747</v>
      </c>
      <c r="K82" s="29">
        <f>(E82*F82*G82)</f>
        <v>17160</v>
      </c>
      <c r="L82" s="12"/>
      <c r="M82" s="12"/>
      <c r="N82" s="11"/>
      <c r="O82" s="12"/>
      <c r="P82" s="12">
        <f>K82+L82+M82+N82+O82</f>
        <v>17160</v>
      </c>
      <c r="Q82" s="4" t="s">
        <v>495</v>
      </c>
      <c r="R82" s="4" t="s">
        <v>285</v>
      </c>
    </row>
    <row r="83" spans="1:18" s="37" customFormat="1" ht="25.5" x14ac:dyDescent="0.3">
      <c r="A83" s="5" t="s">
        <v>67</v>
      </c>
      <c r="B83" s="5" t="s">
        <v>73</v>
      </c>
      <c r="C83" s="5" t="s">
        <v>9</v>
      </c>
      <c r="D83" s="5" t="s">
        <v>52</v>
      </c>
      <c r="E83" s="7">
        <v>22</v>
      </c>
      <c r="F83" s="1">
        <v>34</v>
      </c>
      <c r="G83" s="5">
        <v>96</v>
      </c>
      <c r="H83" s="35">
        <f t="shared" ref="H83:H85" si="38">F83*G83</f>
        <v>3264</v>
      </c>
      <c r="I83" s="9">
        <v>44562</v>
      </c>
      <c r="J83" s="9">
        <v>44681</v>
      </c>
      <c r="K83" s="29">
        <f>E83*F83*G83</f>
        <v>71808</v>
      </c>
      <c r="L83" s="29"/>
      <c r="M83" s="29"/>
      <c r="N83" s="29"/>
      <c r="O83" s="29"/>
      <c r="P83" s="29">
        <f t="shared" ref="P83:P84" si="39">SUM(K83:N83)</f>
        <v>71808</v>
      </c>
      <c r="Q83" s="36" t="s">
        <v>469</v>
      </c>
      <c r="R83" s="4" t="s">
        <v>285</v>
      </c>
    </row>
    <row r="84" spans="1:18" s="37" customFormat="1" ht="25.5" x14ac:dyDescent="0.3">
      <c r="A84" s="5" t="s">
        <v>67</v>
      </c>
      <c r="B84" s="5" t="s">
        <v>271</v>
      </c>
      <c r="C84" s="5" t="s">
        <v>9</v>
      </c>
      <c r="D84" s="5" t="s">
        <v>52</v>
      </c>
      <c r="E84" s="7">
        <v>22</v>
      </c>
      <c r="F84" s="1">
        <v>30</v>
      </c>
      <c r="G84" s="5">
        <v>26</v>
      </c>
      <c r="H84" s="35">
        <f t="shared" si="38"/>
        <v>780</v>
      </c>
      <c r="I84" s="9">
        <v>43831</v>
      </c>
      <c r="J84" s="9">
        <v>44027</v>
      </c>
      <c r="K84" s="29">
        <f>E84*F84*G84</f>
        <v>17160</v>
      </c>
      <c r="L84" s="29"/>
      <c r="M84" s="29"/>
      <c r="N84" s="29"/>
      <c r="O84" s="29"/>
      <c r="P84" s="29">
        <f t="shared" si="39"/>
        <v>17160</v>
      </c>
      <c r="Q84" s="36" t="s">
        <v>403</v>
      </c>
      <c r="R84" s="4" t="s">
        <v>285</v>
      </c>
    </row>
    <row r="85" spans="1:18" s="37" customFormat="1" ht="25.5" x14ac:dyDescent="0.3">
      <c r="A85" s="5" t="s">
        <v>67</v>
      </c>
      <c r="B85" s="5" t="s">
        <v>371</v>
      </c>
      <c r="C85" s="5" t="s">
        <v>9</v>
      </c>
      <c r="D85" s="5" t="s">
        <v>52</v>
      </c>
      <c r="E85" s="7">
        <v>22</v>
      </c>
      <c r="F85" s="107">
        <v>30</v>
      </c>
      <c r="G85" s="5">
        <v>62</v>
      </c>
      <c r="H85" s="35">
        <f t="shared" si="38"/>
        <v>1860</v>
      </c>
      <c r="I85" s="9">
        <v>44075</v>
      </c>
      <c r="J85" s="9">
        <v>44576</v>
      </c>
      <c r="K85" s="29" t="s">
        <v>511</v>
      </c>
      <c r="L85" s="29"/>
      <c r="M85" s="29"/>
      <c r="N85" s="29"/>
      <c r="O85" s="29"/>
      <c r="P85" s="29">
        <v>27030</v>
      </c>
      <c r="Q85" s="36" t="s">
        <v>512</v>
      </c>
      <c r="R85" s="4" t="s">
        <v>285</v>
      </c>
    </row>
    <row r="86" spans="1:18" s="13" customFormat="1" ht="25.5" x14ac:dyDescent="0.2">
      <c r="A86" s="5" t="s">
        <v>67</v>
      </c>
      <c r="B86" s="5" t="s">
        <v>83</v>
      </c>
      <c r="C86" s="27" t="s">
        <v>9</v>
      </c>
      <c r="D86" s="27" t="s">
        <v>82</v>
      </c>
      <c r="E86" s="7">
        <v>30</v>
      </c>
      <c r="F86" s="6">
        <v>17</v>
      </c>
      <c r="G86" s="5">
        <v>16</v>
      </c>
      <c r="H86" s="6">
        <f t="shared" si="30"/>
        <v>272</v>
      </c>
      <c r="I86" s="9">
        <v>44562</v>
      </c>
      <c r="J86" s="9">
        <v>44681</v>
      </c>
      <c r="K86" s="29">
        <f t="shared" ref="K86:K95" si="40">(E86*F86*G86)</f>
        <v>8160</v>
      </c>
      <c r="L86" s="12"/>
      <c r="M86" s="12"/>
      <c r="N86" s="11"/>
      <c r="O86" s="12"/>
      <c r="P86" s="12">
        <f t="shared" si="37"/>
        <v>8160</v>
      </c>
      <c r="Q86" s="36" t="s">
        <v>469</v>
      </c>
      <c r="R86" s="4" t="s">
        <v>285</v>
      </c>
    </row>
    <row r="87" spans="1:18" s="13" customFormat="1" ht="24" customHeight="1" x14ac:dyDescent="0.25">
      <c r="A87" s="5" t="s">
        <v>67</v>
      </c>
      <c r="B87" s="5" t="s">
        <v>474</v>
      </c>
      <c r="C87" s="27" t="s">
        <v>9</v>
      </c>
      <c r="D87" s="27" t="s">
        <v>82</v>
      </c>
      <c r="E87" s="7">
        <v>22</v>
      </c>
      <c r="F87" s="6">
        <v>17</v>
      </c>
      <c r="G87" s="5">
        <v>140</v>
      </c>
      <c r="H87" s="6">
        <f t="shared" si="30"/>
        <v>2380</v>
      </c>
      <c r="I87" s="9">
        <v>44682</v>
      </c>
      <c r="J87" s="9">
        <v>45747</v>
      </c>
      <c r="K87" s="29">
        <f t="shared" si="40"/>
        <v>52360</v>
      </c>
      <c r="L87" s="12"/>
      <c r="M87" s="12"/>
      <c r="N87" s="11"/>
      <c r="O87" s="12"/>
      <c r="P87" s="12">
        <f t="shared" si="37"/>
        <v>52360</v>
      </c>
      <c r="Q87" s="105" t="s">
        <v>475</v>
      </c>
      <c r="R87" s="4" t="s">
        <v>285</v>
      </c>
    </row>
    <row r="88" spans="1:18" s="13" customFormat="1" ht="25.5" x14ac:dyDescent="0.25">
      <c r="A88" s="5" t="s">
        <v>67</v>
      </c>
      <c r="B88" s="5" t="s">
        <v>84</v>
      </c>
      <c r="C88" s="27" t="s">
        <v>9</v>
      </c>
      <c r="D88" s="5" t="s">
        <v>48</v>
      </c>
      <c r="E88" s="7">
        <v>22</v>
      </c>
      <c r="F88" s="6">
        <v>34</v>
      </c>
      <c r="G88" s="5">
        <v>4</v>
      </c>
      <c r="H88" s="6">
        <f t="shared" si="30"/>
        <v>136</v>
      </c>
      <c r="I88" s="20">
        <v>43831</v>
      </c>
      <c r="J88" s="20">
        <v>43860</v>
      </c>
      <c r="K88" s="29">
        <f t="shared" si="40"/>
        <v>2992</v>
      </c>
      <c r="L88" s="12"/>
      <c r="M88" s="12"/>
      <c r="N88" s="11"/>
      <c r="O88" s="12"/>
      <c r="P88" s="12">
        <f t="shared" si="37"/>
        <v>2992</v>
      </c>
      <c r="Q88" s="4" t="s">
        <v>303</v>
      </c>
      <c r="R88" s="4" t="s">
        <v>285</v>
      </c>
    </row>
    <row r="89" spans="1:18" s="23" customFormat="1" ht="25.5" x14ac:dyDescent="0.25">
      <c r="A89" s="5" t="s">
        <v>8</v>
      </c>
      <c r="B89" s="27" t="s">
        <v>85</v>
      </c>
      <c r="C89" s="6" t="s">
        <v>9</v>
      </c>
      <c r="D89" s="27" t="s">
        <v>99</v>
      </c>
      <c r="E89" s="7">
        <v>22</v>
      </c>
      <c r="F89" s="6">
        <v>30</v>
      </c>
      <c r="G89" s="104">
        <v>72</v>
      </c>
      <c r="H89" s="6">
        <f>F89*G89</f>
        <v>2160</v>
      </c>
      <c r="I89" s="20">
        <v>43831</v>
      </c>
      <c r="J89" s="20">
        <v>44377</v>
      </c>
      <c r="K89" s="29">
        <f t="shared" si="40"/>
        <v>47520</v>
      </c>
      <c r="L89" s="11"/>
      <c r="M89" s="11"/>
      <c r="N89" s="11"/>
      <c r="O89" s="12"/>
      <c r="P89" s="29">
        <f>SUM(K89:O89)</f>
        <v>47520</v>
      </c>
      <c r="Q89" s="4" t="s">
        <v>306</v>
      </c>
      <c r="R89" s="4" t="s">
        <v>285</v>
      </c>
    </row>
    <row r="90" spans="1:18" s="23" customFormat="1" ht="26.25" customHeight="1" x14ac:dyDescent="0.25">
      <c r="A90" s="5" t="s">
        <v>8</v>
      </c>
      <c r="B90" s="27" t="s">
        <v>437</v>
      </c>
      <c r="C90" s="6" t="s">
        <v>9</v>
      </c>
      <c r="D90" s="27" t="s">
        <v>92</v>
      </c>
      <c r="E90" s="7">
        <v>22</v>
      </c>
      <c r="F90" s="6">
        <v>32</v>
      </c>
      <c r="G90" s="104">
        <v>48</v>
      </c>
      <c r="H90" s="6">
        <f>F90*G90</f>
        <v>1536</v>
      </c>
      <c r="I90" s="20">
        <v>44466</v>
      </c>
      <c r="J90" s="20">
        <v>44830</v>
      </c>
      <c r="K90" s="29">
        <f t="shared" si="40"/>
        <v>33792</v>
      </c>
      <c r="L90" s="11"/>
      <c r="M90" s="11"/>
      <c r="N90" s="11"/>
      <c r="O90" s="12"/>
      <c r="P90" s="29">
        <f>SUM(K90:O90)</f>
        <v>33792</v>
      </c>
      <c r="Q90" s="4" t="s">
        <v>438</v>
      </c>
      <c r="R90" s="4" t="s">
        <v>285</v>
      </c>
    </row>
    <row r="91" spans="1:18" s="13" customFormat="1" ht="38.25" x14ac:dyDescent="0.25">
      <c r="A91" s="5" t="s">
        <v>8</v>
      </c>
      <c r="B91" s="27" t="s">
        <v>253</v>
      </c>
      <c r="C91" s="6" t="s">
        <v>34</v>
      </c>
      <c r="D91" s="27" t="s">
        <v>265</v>
      </c>
      <c r="E91" s="53">
        <v>20</v>
      </c>
      <c r="F91" s="6">
        <v>30</v>
      </c>
      <c r="G91" s="38">
        <v>120</v>
      </c>
      <c r="H91" s="6">
        <f>+G91*F91</f>
        <v>3600</v>
      </c>
      <c r="I91" s="20">
        <v>44562</v>
      </c>
      <c r="J91" s="20">
        <v>45473</v>
      </c>
      <c r="K91" s="29">
        <f t="shared" si="40"/>
        <v>72000</v>
      </c>
      <c r="L91" s="26">
        <f>+K91*0.02</f>
        <v>1440</v>
      </c>
      <c r="M91" s="11"/>
      <c r="N91" s="11"/>
      <c r="O91" s="12"/>
      <c r="P91" s="12">
        <f t="shared" ref="P91:P128" si="41">K91+L91+M91+N91+O91</f>
        <v>73440</v>
      </c>
      <c r="Q91" s="4" t="s">
        <v>530</v>
      </c>
      <c r="R91" s="4" t="s">
        <v>285</v>
      </c>
    </row>
    <row r="92" spans="1:18" s="13" customFormat="1" ht="38.25" x14ac:dyDescent="0.25">
      <c r="A92" s="5" t="s">
        <v>67</v>
      </c>
      <c r="B92" s="27" t="s">
        <v>254</v>
      </c>
      <c r="C92" s="6" t="s">
        <v>34</v>
      </c>
      <c r="D92" s="27" t="s">
        <v>265</v>
      </c>
      <c r="E92" s="53">
        <v>20</v>
      </c>
      <c r="F92" s="6">
        <v>30</v>
      </c>
      <c r="G92" s="38">
        <v>120</v>
      </c>
      <c r="H92" s="6">
        <f>+G92*F92</f>
        <v>3600</v>
      </c>
      <c r="I92" s="20">
        <v>44562</v>
      </c>
      <c r="J92" s="20">
        <v>45473</v>
      </c>
      <c r="K92" s="29">
        <f t="shared" ref="K92" si="42">(E92*F92*G92)</f>
        <v>72000</v>
      </c>
      <c r="L92" s="26">
        <f>+K92*0.02</f>
        <v>1440</v>
      </c>
      <c r="M92" s="11"/>
      <c r="N92" s="11"/>
      <c r="O92" s="12"/>
      <c r="P92" s="12">
        <f t="shared" ref="P92" si="43">K92+L92+M92+N92+O92</f>
        <v>73440</v>
      </c>
      <c r="Q92" s="4" t="s">
        <v>530</v>
      </c>
      <c r="R92" s="4" t="s">
        <v>285</v>
      </c>
    </row>
    <row r="93" spans="1:18" ht="25.5" x14ac:dyDescent="0.25">
      <c r="A93" s="5" t="s">
        <v>8</v>
      </c>
      <c r="B93" s="38" t="s">
        <v>27</v>
      </c>
      <c r="C93" s="27" t="s">
        <v>9</v>
      </c>
      <c r="D93" s="6" t="s">
        <v>86</v>
      </c>
      <c r="E93" s="53">
        <v>22</v>
      </c>
      <c r="F93" s="6">
        <v>10</v>
      </c>
      <c r="G93" s="38">
        <v>12</v>
      </c>
      <c r="H93" s="6">
        <f t="shared" si="30"/>
        <v>120</v>
      </c>
      <c r="I93" s="20">
        <v>43831</v>
      </c>
      <c r="J93" s="20">
        <v>43921</v>
      </c>
      <c r="K93" s="29">
        <f t="shared" si="40"/>
        <v>2640</v>
      </c>
      <c r="L93" s="39"/>
      <c r="M93" s="39"/>
      <c r="N93" s="11"/>
      <c r="O93" s="12"/>
      <c r="P93" s="12">
        <f t="shared" si="41"/>
        <v>2640</v>
      </c>
      <c r="Q93" s="4" t="s">
        <v>320</v>
      </c>
      <c r="R93" s="4" t="s">
        <v>285</v>
      </c>
    </row>
    <row r="94" spans="1:18" ht="25.5" x14ac:dyDescent="0.25">
      <c r="A94" s="5" t="s">
        <v>8</v>
      </c>
      <c r="B94" s="38" t="s">
        <v>322</v>
      </c>
      <c r="C94" s="27" t="s">
        <v>9</v>
      </c>
      <c r="D94" s="6" t="s">
        <v>321</v>
      </c>
      <c r="E94" s="53">
        <v>22</v>
      </c>
      <c r="F94" s="6">
        <v>20</v>
      </c>
      <c r="G94" s="38">
        <v>5</v>
      </c>
      <c r="H94" s="6">
        <f t="shared" si="30"/>
        <v>100</v>
      </c>
      <c r="I94" s="20">
        <v>43845</v>
      </c>
      <c r="J94" s="20">
        <v>43884</v>
      </c>
      <c r="K94" s="29">
        <f t="shared" si="40"/>
        <v>2200</v>
      </c>
      <c r="L94" s="39"/>
      <c r="M94" s="39"/>
      <c r="N94" s="11"/>
      <c r="O94" s="12"/>
      <c r="P94" s="12">
        <f t="shared" si="41"/>
        <v>2200</v>
      </c>
      <c r="Q94" s="4" t="s">
        <v>323</v>
      </c>
      <c r="R94" s="4" t="s">
        <v>285</v>
      </c>
    </row>
    <row r="95" spans="1:18" ht="25.5" x14ac:dyDescent="0.25">
      <c r="A95" s="5" t="s">
        <v>8</v>
      </c>
      <c r="B95" s="38" t="s">
        <v>322</v>
      </c>
      <c r="C95" s="27" t="s">
        <v>9</v>
      </c>
      <c r="D95" s="6" t="s">
        <v>321</v>
      </c>
      <c r="E95" s="53">
        <v>22</v>
      </c>
      <c r="F95" s="6">
        <v>30</v>
      </c>
      <c r="G95" s="38">
        <v>41</v>
      </c>
      <c r="H95" s="6">
        <f>F95*G95</f>
        <v>1230</v>
      </c>
      <c r="I95" s="20">
        <v>43885</v>
      </c>
      <c r="J95" s="20">
        <v>44135</v>
      </c>
      <c r="K95" s="29">
        <f t="shared" si="40"/>
        <v>27060</v>
      </c>
      <c r="L95" s="39"/>
      <c r="M95" s="39"/>
      <c r="N95" s="11"/>
      <c r="O95" s="12"/>
      <c r="P95" s="12">
        <f>K95+L95+M95+N95+O95</f>
        <v>27060</v>
      </c>
      <c r="Q95" s="4" t="s">
        <v>323</v>
      </c>
      <c r="R95" s="4" t="s">
        <v>285</v>
      </c>
    </row>
    <row r="96" spans="1:18" ht="25.5" x14ac:dyDescent="0.25">
      <c r="A96" s="5" t="s">
        <v>8</v>
      </c>
      <c r="B96" s="5" t="s">
        <v>324</v>
      </c>
      <c r="C96" s="6" t="s">
        <v>9</v>
      </c>
      <c r="D96" s="6" t="s">
        <v>270</v>
      </c>
      <c r="E96" s="53">
        <v>22</v>
      </c>
      <c r="F96" s="27" t="s">
        <v>405</v>
      </c>
      <c r="G96" s="6">
        <v>3</v>
      </c>
      <c r="H96" s="6">
        <v>12</v>
      </c>
      <c r="I96" s="20">
        <v>44562</v>
      </c>
      <c r="J96" s="20">
        <v>44651</v>
      </c>
      <c r="K96" s="29">
        <f>5*3*E96</f>
        <v>330</v>
      </c>
      <c r="L96" s="12"/>
      <c r="M96" s="12"/>
      <c r="N96" s="11"/>
      <c r="O96" s="12"/>
      <c r="P96" s="12">
        <f>K96+L96+M96+N96+O96</f>
        <v>330</v>
      </c>
      <c r="Q96" s="4" t="s">
        <v>514</v>
      </c>
      <c r="R96" s="4" t="s">
        <v>285</v>
      </c>
    </row>
    <row r="97" spans="1:18" ht="25.5" x14ac:dyDescent="0.25">
      <c r="A97" s="5" t="s">
        <v>8</v>
      </c>
      <c r="B97" s="5" t="s">
        <v>324</v>
      </c>
      <c r="C97" s="6" t="s">
        <v>9</v>
      </c>
      <c r="D97" s="6" t="s">
        <v>270</v>
      </c>
      <c r="E97" s="53">
        <v>22</v>
      </c>
      <c r="F97" s="27" t="s">
        <v>531</v>
      </c>
      <c r="G97" s="6">
        <v>27</v>
      </c>
      <c r="H97" s="6">
        <v>12</v>
      </c>
      <c r="I97" s="20">
        <v>44652</v>
      </c>
      <c r="J97" s="20">
        <v>45473</v>
      </c>
      <c r="K97" s="29">
        <f>10*27*E97</f>
        <v>5940</v>
      </c>
      <c r="L97" s="12"/>
      <c r="M97" s="12"/>
      <c r="N97" s="11"/>
      <c r="O97" s="12"/>
      <c r="P97" s="12">
        <f>K97+L97+M97+N97+O97</f>
        <v>5940</v>
      </c>
      <c r="Q97" s="4" t="s">
        <v>540</v>
      </c>
      <c r="R97" s="4" t="s">
        <v>285</v>
      </c>
    </row>
    <row r="98" spans="1:18" ht="25.5" x14ac:dyDescent="0.25">
      <c r="A98" s="5" t="s">
        <v>8</v>
      </c>
      <c r="B98" s="5" t="s">
        <v>325</v>
      </c>
      <c r="C98" s="6" t="s">
        <v>9</v>
      </c>
      <c r="D98" s="6" t="s">
        <v>270</v>
      </c>
      <c r="E98" s="53">
        <v>24.29</v>
      </c>
      <c r="F98" s="6">
        <v>12</v>
      </c>
      <c r="G98" s="6">
        <v>96</v>
      </c>
      <c r="H98" s="6">
        <f t="shared" ref="H98:H144" si="44">F98*G98</f>
        <v>1152</v>
      </c>
      <c r="I98" s="20">
        <v>43831</v>
      </c>
      <c r="J98" s="20">
        <v>44396</v>
      </c>
      <c r="K98" s="29">
        <f>E98*F98*G98</f>
        <v>27982.080000000002</v>
      </c>
      <c r="L98" s="12"/>
      <c r="M98" s="12"/>
      <c r="N98" s="11"/>
      <c r="O98" s="12"/>
      <c r="P98" s="12">
        <f>K98+L98+M98+N98+O98</f>
        <v>27982.080000000002</v>
      </c>
      <c r="Q98" s="4" t="s">
        <v>429</v>
      </c>
      <c r="R98" s="4" t="s">
        <v>285</v>
      </c>
    </row>
    <row r="99" spans="1:18" ht="27.75" customHeight="1" x14ac:dyDescent="0.25">
      <c r="A99" s="5" t="s">
        <v>8</v>
      </c>
      <c r="B99" s="15" t="s">
        <v>372</v>
      </c>
      <c r="C99" s="27" t="s">
        <v>373</v>
      </c>
      <c r="D99" s="6" t="s">
        <v>270</v>
      </c>
      <c r="E99" s="56">
        <v>18</v>
      </c>
      <c r="F99" s="27" t="s">
        <v>404</v>
      </c>
      <c r="G99" s="27" t="s">
        <v>374</v>
      </c>
      <c r="H99" s="27">
        <v>324</v>
      </c>
      <c r="I99" s="60">
        <v>44562</v>
      </c>
      <c r="J99" s="60">
        <v>44817</v>
      </c>
      <c r="K99" s="77">
        <f>E99*H99</f>
        <v>5832</v>
      </c>
      <c r="L99" s="59">
        <f>K99*4%</f>
        <v>233.28</v>
      </c>
      <c r="M99" s="63"/>
      <c r="N99" s="78"/>
      <c r="O99" s="78"/>
      <c r="P99" s="63">
        <f>SUM(K99:L99)</f>
        <v>6065.28</v>
      </c>
      <c r="Q99" s="4" t="s">
        <v>375</v>
      </c>
      <c r="R99" s="4" t="s">
        <v>285</v>
      </c>
    </row>
    <row r="100" spans="1:18" ht="25.5" x14ac:dyDescent="0.25">
      <c r="A100" s="5" t="s">
        <v>8</v>
      </c>
      <c r="B100" s="15" t="s">
        <v>376</v>
      </c>
      <c r="C100" s="27" t="s">
        <v>9</v>
      </c>
      <c r="D100" s="6" t="s">
        <v>270</v>
      </c>
      <c r="E100" s="56">
        <v>22</v>
      </c>
      <c r="F100" s="27">
        <v>16</v>
      </c>
      <c r="G100" s="27">
        <v>50</v>
      </c>
      <c r="H100" s="27">
        <f>36*8</f>
        <v>288</v>
      </c>
      <c r="I100" s="60">
        <v>44186</v>
      </c>
      <c r="J100" s="60">
        <v>44561</v>
      </c>
      <c r="K100" s="77">
        <f t="shared" ref="K100:K112" si="45">(E100*F100*G100)</f>
        <v>17600</v>
      </c>
      <c r="L100" s="59"/>
      <c r="M100" s="63"/>
      <c r="N100" s="78"/>
      <c r="O100" s="78"/>
      <c r="P100" s="63">
        <f>SUM(K100:L100)</f>
        <v>17600</v>
      </c>
      <c r="Q100" s="4" t="s">
        <v>377</v>
      </c>
      <c r="R100" s="4" t="s">
        <v>285</v>
      </c>
    </row>
    <row r="101" spans="1:18" ht="25.5" x14ac:dyDescent="0.25">
      <c r="A101" s="5" t="s">
        <v>8</v>
      </c>
      <c r="B101" s="24" t="s">
        <v>36</v>
      </c>
      <c r="C101" s="6" t="s">
        <v>9</v>
      </c>
      <c r="D101" s="6" t="s">
        <v>35</v>
      </c>
      <c r="E101" s="53">
        <v>13</v>
      </c>
      <c r="F101" s="28">
        <v>20</v>
      </c>
      <c r="G101" s="38">
        <v>24</v>
      </c>
      <c r="H101" s="38">
        <f t="shared" si="44"/>
        <v>480</v>
      </c>
      <c r="I101" s="20">
        <v>44562</v>
      </c>
      <c r="J101" s="20">
        <v>44742</v>
      </c>
      <c r="K101" s="29">
        <f t="shared" si="45"/>
        <v>6240</v>
      </c>
      <c r="L101" s="11"/>
      <c r="M101" s="12"/>
      <c r="N101" s="11"/>
      <c r="O101" s="63"/>
      <c r="P101" s="12">
        <f t="shared" si="41"/>
        <v>6240</v>
      </c>
      <c r="Q101" s="4" t="s">
        <v>506</v>
      </c>
      <c r="R101" s="4" t="s">
        <v>285</v>
      </c>
    </row>
    <row r="102" spans="1:18" ht="25.5" x14ac:dyDescent="0.25">
      <c r="A102" s="5" t="s">
        <v>8</v>
      </c>
      <c r="B102" s="24" t="s">
        <v>288</v>
      </c>
      <c r="C102" s="6" t="s">
        <v>9</v>
      </c>
      <c r="D102" s="6" t="s">
        <v>35</v>
      </c>
      <c r="E102" s="53">
        <v>25</v>
      </c>
      <c r="F102" s="28">
        <v>15</v>
      </c>
      <c r="G102" s="38">
        <v>8</v>
      </c>
      <c r="H102" s="38">
        <f t="shared" si="44"/>
        <v>120</v>
      </c>
      <c r="I102" s="9">
        <v>43831</v>
      </c>
      <c r="J102" s="9">
        <v>43891</v>
      </c>
      <c r="K102" s="29">
        <f t="shared" si="45"/>
        <v>3000</v>
      </c>
      <c r="L102" s="11"/>
      <c r="M102" s="12"/>
      <c r="N102" s="11"/>
      <c r="O102" s="63"/>
      <c r="P102" s="12">
        <f t="shared" si="41"/>
        <v>3000</v>
      </c>
      <c r="Q102" s="41" t="s">
        <v>326</v>
      </c>
      <c r="R102" s="4" t="s">
        <v>285</v>
      </c>
    </row>
    <row r="103" spans="1:18" ht="25.5" x14ac:dyDescent="0.25">
      <c r="A103" s="5" t="s">
        <v>8</v>
      </c>
      <c r="B103" s="38" t="s">
        <v>327</v>
      </c>
      <c r="C103" s="6" t="s">
        <v>9</v>
      </c>
      <c r="D103" s="6" t="s">
        <v>35</v>
      </c>
      <c r="E103" s="53">
        <v>22</v>
      </c>
      <c r="F103" s="28">
        <v>10</v>
      </c>
      <c r="G103" s="38">
        <v>48</v>
      </c>
      <c r="H103" s="38">
        <f t="shared" si="44"/>
        <v>480</v>
      </c>
      <c r="I103" s="9">
        <v>43902</v>
      </c>
      <c r="J103" s="9">
        <v>44266</v>
      </c>
      <c r="K103" s="29">
        <f t="shared" si="45"/>
        <v>10560</v>
      </c>
      <c r="L103" s="11"/>
      <c r="M103" s="12"/>
      <c r="N103" s="11"/>
      <c r="O103" s="63"/>
      <c r="P103" s="12">
        <f t="shared" si="41"/>
        <v>10560</v>
      </c>
      <c r="Q103" s="41" t="s">
        <v>328</v>
      </c>
      <c r="R103" s="4" t="s">
        <v>285</v>
      </c>
    </row>
    <row r="104" spans="1:18" ht="25.5" x14ac:dyDescent="0.25">
      <c r="A104" s="5" t="s">
        <v>8</v>
      </c>
      <c r="B104" s="38" t="s">
        <v>418</v>
      </c>
      <c r="C104" s="6" t="s">
        <v>9</v>
      </c>
      <c r="D104" s="6" t="s">
        <v>35</v>
      </c>
      <c r="E104" s="53">
        <v>22</v>
      </c>
      <c r="F104" s="28">
        <v>14</v>
      </c>
      <c r="G104" s="38">
        <v>48</v>
      </c>
      <c r="H104" s="38">
        <f t="shared" ref="H104" si="46">F104*G104</f>
        <v>672</v>
      </c>
      <c r="I104" s="9">
        <v>44287</v>
      </c>
      <c r="J104" s="9">
        <v>44651</v>
      </c>
      <c r="K104" s="29">
        <f t="shared" si="45"/>
        <v>14784</v>
      </c>
      <c r="L104" s="11"/>
      <c r="M104" s="12"/>
      <c r="N104" s="11"/>
      <c r="O104" s="63"/>
      <c r="P104" s="12">
        <f t="shared" ref="P104" si="47">K104+L104+M104+N104+O104</f>
        <v>14784</v>
      </c>
      <c r="Q104" s="41" t="s">
        <v>430</v>
      </c>
      <c r="R104" s="4" t="s">
        <v>285</v>
      </c>
    </row>
    <row r="105" spans="1:18" ht="25.5" x14ac:dyDescent="0.25">
      <c r="A105" s="5" t="s">
        <v>8</v>
      </c>
      <c r="B105" s="38" t="s">
        <v>89</v>
      </c>
      <c r="C105" s="6" t="s">
        <v>9</v>
      </c>
      <c r="D105" s="6" t="s">
        <v>88</v>
      </c>
      <c r="E105" s="53">
        <v>22</v>
      </c>
      <c r="F105" s="6">
        <v>5</v>
      </c>
      <c r="G105" s="38">
        <v>80</v>
      </c>
      <c r="H105" s="38">
        <f t="shared" si="44"/>
        <v>400</v>
      </c>
      <c r="I105" s="20">
        <v>43831</v>
      </c>
      <c r="J105" s="20">
        <v>44439</v>
      </c>
      <c r="K105" s="29">
        <f t="shared" si="45"/>
        <v>8800</v>
      </c>
      <c r="L105" s="11"/>
      <c r="M105" s="12"/>
      <c r="N105" s="11"/>
      <c r="O105" s="63"/>
      <c r="P105" s="12">
        <f t="shared" si="41"/>
        <v>8800</v>
      </c>
      <c r="Q105" s="4" t="s">
        <v>431</v>
      </c>
      <c r="R105" s="4" t="s">
        <v>285</v>
      </c>
    </row>
    <row r="106" spans="1:18" ht="25.5" x14ac:dyDescent="0.25">
      <c r="A106" s="5" t="s">
        <v>8</v>
      </c>
      <c r="B106" s="38" t="s">
        <v>89</v>
      </c>
      <c r="C106" s="6" t="s">
        <v>9</v>
      </c>
      <c r="D106" s="6" t="s">
        <v>448</v>
      </c>
      <c r="E106" s="53">
        <v>30</v>
      </c>
      <c r="F106" s="6">
        <v>10</v>
      </c>
      <c r="G106" s="38">
        <v>4</v>
      </c>
      <c r="H106" s="38">
        <f t="shared" ref="H106" si="48">F106*G106</f>
        <v>40</v>
      </c>
      <c r="I106" s="20">
        <v>44440</v>
      </c>
      <c r="J106" s="20">
        <v>44468</v>
      </c>
      <c r="K106" s="29">
        <f t="shared" si="45"/>
        <v>1200</v>
      </c>
      <c r="L106" s="11"/>
      <c r="M106" s="12"/>
      <c r="N106" s="11"/>
      <c r="O106" s="63"/>
      <c r="P106" s="12">
        <f t="shared" ref="P106" si="49">K106+L106+M106+N106+O106</f>
        <v>1200</v>
      </c>
      <c r="Q106" s="4" t="s">
        <v>449</v>
      </c>
      <c r="R106" s="4" t="s">
        <v>285</v>
      </c>
    </row>
    <row r="107" spans="1:18" ht="25.5" x14ac:dyDescent="0.25">
      <c r="A107" s="5" t="s">
        <v>8</v>
      </c>
      <c r="B107" s="38" t="s">
        <v>527</v>
      </c>
      <c r="C107" s="6" t="s">
        <v>9</v>
      </c>
      <c r="D107" s="6" t="s">
        <v>448</v>
      </c>
      <c r="E107" s="53">
        <v>30</v>
      </c>
      <c r="F107" s="6">
        <v>10</v>
      </c>
      <c r="G107" s="38">
        <v>107</v>
      </c>
      <c r="H107" s="38">
        <f t="shared" ref="H107:H108" si="50">F107*G107</f>
        <v>1070</v>
      </c>
      <c r="I107" s="20">
        <v>44736</v>
      </c>
      <c r="J107" s="20">
        <v>45535</v>
      </c>
      <c r="K107" s="29">
        <f t="shared" ref="K107:K108" si="51">(E107*F107*G107)</f>
        <v>32100</v>
      </c>
      <c r="L107" s="11"/>
      <c r="M107" s="12"/>
      <c r="N107" s="11"/>
      <c r="O107" s="63"/>
      <c r="P107" s="12">
        <f t="shared" ref="P107:P108" si="52">K107+L107+M107+N107+O107</f>
        <v>32100</v>
      </c>
      <c r="Q107" s="4" t="s">
        <v>449</v>
      </c>
      <c r="R107" s="4" t="s">
        <v>285</v>
      </c>
    </row>
    <row r="108" spans="1:18" ht="25.5" x14ac:dyDescent="0.25">
      <c r="A108" s="5" t="s">
        <v>8</v>
      </c>
      <c r="B108" s="38" t="s">
        <v>528</v>
      </c>
      <c r="C108" s="6" t="s">
        <v>9</v>
      </c>
      <c r="D108" s="6" t="s">
        <v>448</v>
      </c>
      <c r="E108" s="53">
        <v>30</v>
      </c>
      <c r="F108" s="6">
        <v>10</v>
      </c>
      <c r="G108" s="38">
        <v>107</v>
      </c>
      <c r="H108" s="38">
        <f t="shared" si="50"/>
        <v>1070</v>
      </c>
      <c r="I108" s="20">
        <v>44736</v>
      </c>
      <c r="J108" s="20">
        <v>45535</v>
      </c>
      <c r="K108" s="29">
        <f t="shared" si="51"/>
        <v>32100</v>
      </c>
      <c r="L108" s="11"/>
      <c r="M108" s="12"/>
      <c r="N108" s="11"/>
      <c r="O108" s="63"/>
      <c r="P108" s="12">
        <f t="shared" si="52"/>
        <v>32100</v>
      </c>
      <c r="Q108" s="4" t="s">
        <v>529</v>
      </c>
      <c r="R108" s="4" t="s">
        <v>285</v>
      </c>
    </row>
    <row r="109" spans="1:18" ht="25.5" x14ac:dyDescent="0.25">
      <c r="A109" s="5" t="s">
        <v>8</v>
      </c>
      <c r="B109" s="38" t="s">
        <v>90</v>
      </c>
      <c r="C109" s="6" t="s">
        <v>9</v>
      </c>
      <c r="D109" s="6" t="s">
        <v>88</v>
      </c>
      <c r="E109" s="53">
        <v>22</v>
      </c>
      <c r="F109" s="6">
        <v>4</v>
      </c>
      <c r="G109" s="38">
        <v>80</v>
      </c>
      <c r="H109" s="38">
        <f t="shared" si="44"/>
        <v>320</v>
      </c>
      <c r="I109" s="20">
        <v>43831</v>
      </c>
      <c r="J109" s="20">
        <v>44439</v>
      </c>
      <c r="K109" s="29">
        <f t="shared" si="45"/>
        <v>7040</v>
      </c>
      <c r="L109" s="11"/>
      <c r="M109" s="12"/>
      <c r="N109" s="11"/>
      <c r="O109" s="63"/>
      <c r="P109" s="12">
        <f t="shared" si="41"/>
        <v>7040</v>
      </c>
      <c r="Q109" s="4" t="s">
        <v>529</v>
      </c>
      <c r="R109" s="4" t="s">
        <v>285</v>
      </c>
    </row>
    <row r="110" spans="1:18" ht="25.5" x14ac:dyDescent="0.25">
      <c r="A110" s="5" t="s">
        <v>8</v>
      </c>
      <c r="B110" s="38" t="s">
        <v>91</v>
      </c>
      <c r="C110" s="6" t="s">
        <v>9</v>
      </c>
      <c r="D110" s="6" t="s">
        <v>88</v>
      </c>
      <c r="E110" s="53">
        <v>22</v>
      </c>
      <c r="F110" s="6">
        <v>8</v>
      </c>
      <c r="G110" s="38">
        <v>40</v>
      </c>
      <c r="H110" s="38">
        <f t="shared" si="44"/>
        <v>320</v>
      </c>
      <c r="I110" s="20">
        <v>43831</v>
      </c>
      <c r="J110" s="20">
        <v>44136</v>
      </c>
      <c r="K110" s="29">
        <f t="shared" si="45"/>
        <v>7040</v>
      </c>
      <c r="L110" s="11"/>
      <c r="M110" s="12"/>
      <c r="N110" s="11"/>
      <c r="O110" s="63"/>
      <c r="P110" s="12">
        <f t="shared" si="41"/>
        <v>7040</v>
      </c>
      <c r="Q110" s="4" t="s">
        <v>320</v>
      </c>
      <c r="R110" s="4" t="s">
        <v>285</v>
      </c>
    </row>
    <row r="111" spans="1:18" ht="25.5" x14ac:dyDescent="0.25">
      <c r="A111" s="5" t="s">
        <v>8</v>
      </c>
      <c r="B111" s="38" t="s">
        <v>349</v>
      </c>
      <c r="C111" s="6" t="s">
        <v>9</v>
      </c>
      <c r="D111" s="6" t="s">
        <v>329</v>
      </c>
      <c r="E111" s="53">
        <v>22</v>
      </c>
      <c r="F111" s="6">
        <v>5</v>
      </c>
      <c r="G111" s="38">
        <v>77</v>
      </c>
      <c r="H111" s="38">
        <f t="shared" si="44"/>
        <v>385</v>
      </c>
      <c r="I111" s="20">
        <v>43976</v>
      </c>
      <c r="J111" s="20">
        <v>44561</v>
      </c>
      <c r="K111" s="29">
        <f t="shared" si="45"/>
        <v>8470</v>
      </c>
      <c r="L111" s="11"/>
      <c r="M111" s="12"/>
      <c r="N111" s="11"/>
      <c r="O111" s="63"/>
      <c r="P111" s="12">
        <f t="shared" si="41"/>
        <v>8470</v>
      </c>
      <c r="Q111" s="4" t="s">
        <v>360</v>
      </c>
      <c r="R111" s="4" t="s">
        <v>285</v>
      </c>
    </row>
    <row r="112" spans="1:18" ht="25.5" x14ac:dyDescent="0.25">
      <c r="A112" s="5" t="s">
        <v>8</v>
      </c>
      <c r="B112" s="38" t="s">
        <v>350</v>
      </c>
      <c r="C112" s="6" t="s">
        <v>9</v>
      </c>
      <c r="D112" s="6" t="s">
        <v>329</v>
      </c>
      <c r="E112" s="53">
        <v>22</v>
      </c>
      <c r="F112" s="6">
        <v>5</v>
      </c>
      <c r="G112" s="38">
        <v>77</v>
      </c>
      <c r="H112" s="38">
        <f t="shared" si="44"/>
        <v>385</v>
      </c>
      <c r="I112" s="20">
        <v>43976</v>
      </c>
      <c r="J112" s="20">
        <v>44561</v>
      </c>
      <c r="K112" s="29">
        <f t="shared" si="45"/>
        <v>8470</v>
      </c>
      <c r="L112" s="11"/>
      <c r="M112" s="12"/>
      <c r="N112" s="11"/>
      <c r="O112" s="63"/>
      <c r="P112" s="12">
        <f t="shared" si="41"/>
        <v>8470</v>
      </c>
      <c r="Q112" s="4" t="s">
        <v>360</v>
      </c>
      <c r="R112" s="4" t="s">
        <v>285</v>
      </c>
    </row>
    <row r="113" spans="1:18" s="42" customFormat="1" ht="25.5" x14ac:dyDescent="0.25">
      <c r="A113" s="5" t="s">
        <v>8</v>
      </c>
      <c r="B113" s="5" t="s">
        <v>94</v>
      </c>
      <c r="C113" s="5" t="s">
        <v>9</v>
      </c>
      <c r="D113" s="5" t="s">
        <v>15</v>
      </c>
      <c r="E113" s="53">
        <v>22</v>
      </c>
      <c r="F113" s="5">
        <v>34</v>
      </c>
      <c r="G113" s="38">
        <v>4</v>
      </c>
      <c r="H113" s="6">
        <f t="shared" si="44"/>
        <v>136</v>
      </c>
      <c r="I113" s="9">
        <v>43831</v>
      </c>
      <c r="J113" s="9">
        <v>43861</v>
      </c>
      <c r="K113" s="12">
        <v>1320</v>
      </c>
      <c r="L113" s="74"/>
      <c r="M113" s="12"/>
      <c r="N113" s="12"/>
      <c r="O113" s="12"/>
      <c r="P113" s="12">
        <f>SUM(K113:O113)</f>
        <v>1320</v>
      </c>
      <c r="Q113" s="4" t="s">
        <v>361</v>
      </c>
      <c r="R113" s="4" t="s">
        <v>285</v>
      </c>
    </row>
    <row r="114" spans="1:18" s="42" customFormat="1" ht="25.5" x14ac:dyDescent="0.25">
      <c r="A114" s="5" t="s">
        <v>8</v>
      </c>
      <c r="B114" s="5" t="s">
        <v>330</v>
      </c>
      <c r="C114" s="5" t="s">
        <v>9</v>
      </c>
      <c r="D114" s="5" t="s">
        <v>15</v>
      </c>
      <c r="E114" s="53">
        <v>22</v>
      </c>
      <c r="F114" s="5">
        <v>19</v>
      </c>
      <c r="G114" s="38">
        <v>2.5</v>
      </c>
      <c r="H114" s="6">
        <f t="shared" si="44"/>
        <v>47.5</v>
      </c>
      <c r="I114" s="9">
        <v>43885</v>
      </c>
      <c r="J114" s="9">
        <v>43900</v>
      </c>
      <c r="K114" s="12">
        <v>418</v>
      </c>
      <c r="L114" s="22"/>
      <c r="M114" s="12"/>
      <c r="N114" s="12"/>
      <c r="O114" s="12"/>
      <c r="P114" s="12">
        <f>SUM(K114:O114)</f>
        <v>418</v>
      </c>
      <c r="Q114" s="4" t="s">
        <v>331</v>
      </c>
      <c r="R114" s="4" t="s">
        <v>285</v>
      </c>
    </row>
    <row r="115" spans="1:18" ht="25.5" x14ac:dyDescent="0.25">
      <c r="A115" s="5" t="s">
        <v>8</v>
      </c>
      <c r="B115" s="5" t="s">
        <v>96</v>
      </c>
      <c r="C115" s="5" t="s">
        <v>9</v>
      </c>
      <c r="D115" s="5" t="s">
        <v>95</v>
      </c>
      <c r="E115" s="53">
        <v>25</v>
      </c>
      <c r="F115" s="5">
        <v>20</v>
      </c>
      <c r="G115" s="38">
        <v>48</v>
      </c>
      <c r="H115" s="6">
        <f t="shared" si="44"/>
        <v>960</v>
      </c>
      <c r="I115" s="20">
        <v>43831</v>
      </c>
      <c r="J115" s="20">
        <v>44196</v>
      </c>
      <c r="K115" s="12">
        <f t="shared" ref="K115:K144" si="53">E115*F115*G115</f>
        <v>24000</v>
      </c>
      <c r="L115" s="22"/>
      <c r="M115" s="12"/>
      <c r="N115" s="12"/>
      <c r="O115" s="12"/>
      <c r="P115" s="12">
        <f t="shared" si="41"/>
        <v>24000</v>
      </c>
      <c r="Q115" s="4" t="s">
        <v>320</v>
      </c>
      <c r="R115" s="4" t="s">
        <v>285</v>
      </c>
    </row>
    <row r="116" spans="1:18" ht="24.75" customHeight="1" x14ac:dyDescent="0.25">
      <c r="A116" s="5" t="s">
        <v>8</v>
      </c>
      <c r="B116" s="5" t="s">
        <v>243</v>
      </c>
      <c r="C116" s="5" t="s">
        <v>9</v>
      </c>
      <c r="D116" s="5" t="s">
        <v>97</v>
      </c>
      <c r="E116" s="53">
        <v>22</v>
      </c>
      <c r="F116" s="5">
        <v>15</v>
      </c>
      <c r="G116" s="38">
        <v>12</v>
      </c>
      <c r="H116" s="6">
        <f>F116*G116</f>
        <v>180</v>
      </c>
      <c r="I116" s="20">
        <v>44562</v>
      </c>
      <c r="J116" s="20">
        <v>44865</v>
      </c>
      <c r="K116" s="12">
        <f t="shared" si="53"/>
        <v>3960</v>
      </c>
      <c r="L116" s="22"/>
      <c r="M116" s="12"/>
      <c r="N116" s="12"/>
      <c r="O116" s="12"/>
      <c r="P116" s="12">
        <f t="shared" si="41"/>
        <v>3960</v>
      </c>
      <c r="Q116" s="4" t="s">
        <v>505</v>
      </c>
      <c r="R116" s="4" t="s">
        <v>285</v>
      </c>
    </row>
    <row r="117" spans="1:18" ht="24.75" customHeight="1" x14ac:dyDescent="0.25">
      <c r="A117" s="5" t="s">
        <v>8</v>
      </c>
      <c r="B117" s="5" t="s">
        <v>243</v>
      </c>
      <c r="C117" s="5" t="s">
        <v>9</v>
      </c>
      <c r="D117" s="5" t="s">
        <v>97</v>
      </c>
      <c r="E117" s="53"/>
      <c r="F117" s="5"/>
      <c r="G117" s="38"/>
      <c r="H117" s="6"/>
      <c r="I117" s="20">
        <v>44866</v>
      </c>
      <c r="J117" s="20">
        <v>45596</v>
      </c>
      <c r="K117" s="12" t="s">
        <v>592</v>
      </c>
      <c r="L117" s="22"/>
      <c r="M117" s="12"/>
      <c r="N117" s="12"/>
      <c r="O117" s="12"/>
      <c r="P117" s="12" t="s">
        <v>592</v>
      </c>
      <c r="Q117" s="4" t="s">
        <v>583</v>
      </c>
      <c r="R117" s="4" t="s">
        <v>285</v>
      </c>
    </row>
    <row r="118" spans="1:18" ht="25.5" x14ac:dyDescent="0.25">
      <c r="A118" s="5" t="s">
        <v>8</v>
      </c>
      <c r="B118" s="43" t="s">
        <v>242</v>
      </c>
      <c r="C118" s="43" t="s">
        <v>9</v>
      </c>
      <c r="D118" s="43" t="s">
        <v>97</v>
      </c>
      <c r="E118" s="53">
        <v>22</v>
      </c>
      <c r="F118" s="43">
        <v>18</v>
      </c>
      <c r="G118" s="43">
        <v>24</v>
      </c>
      <c r="H118" s="43">
        <f t="shared" si="44"/>
        <v>432</v>
      </c>
      <c r="I118" s="20">
        <v>44562</v>
      </c>
      <c r="J118" s="20">
        <v>44865</v>
      </c>
      <c r="K118" s="50">
        <f t="shared" si="53"/>
        <v>9504</v>
      </c>
      <c r="L118" s="50"/>
      <c r="M118" s="50"/>
      <c r="N118" s="50"/>
      <c r="O118" s="50"/>
      <c r="P118" s="12">
        <f t="shared" si="41"/>
        <v>9504</v>
      </c>
      <c r="Q118" s="4" t="s">
        <v>505</v>
      </c>
      <c r="R118" s="4" t="s">
        <v>285</v>
      </c>
    </row>
    <row r="119" spans="1:18" ht="30.75" customHeight="1" x14ac:dyDescent="0.25">
      <c r="A119" s="5" t="s">
        <v>8</v>
      </c>
      <c r="B119" s="43" t="s">
        <v>242</v>
      </c>
      <c r="C119" s="43" t="s">
        <v>9</v>
      </c>
      <c r="D119" s="43" t="s">
        <v>97</v>
      </c>
      <c r="E119" s="53"/>
      <c r="F119" s="43"/>
      <c r="G119" s="43"/>
      <c r="H119" s="43"/>
      <c r="I119" s="20">
        <v>44866</v>
      </c>
      <c r="J119" s="20">
        <v>45596</v>
      </c>
      <c r="K119" s="50" t="s">
        <v>593</v>
      </c>
      <c r="L119" s="50"/>
      <c r="M119" s="50"/>
      <c r="N119" s="50"/>
      <c r="O119" s="50"/>
      <c r="P119" s="12" t="s">
        <v>593</v>
      </c>
      <c r="Q119" s="4" t="s">
        <v>583</v>
      </c>
      <c r="R119" s="4" t="s">
        <v>285</v>
      </c>
    </row>
    <row r="120" spans="1:18" ht="25.5" x14ac:dyDescent="0.25">
      <c r="A120" s="5" t="s">
        <v>8</v>
      </c>
      <c r="B120" s="44" t="s">
        <v>378</v>
      </c>
      <c r="C120" s="43" t="s">
        <v>9</v>
      </c>
      <c r="D120" s="43" t="s">
        <v>97</v>
      </c>
      <c r="E120" s="53">
        <v>22</v>
      </c>
      <c r="F120" s="43">
        <v>20</v>
      </c>
      <c r="G120" s="43">
        <v>24</v>
      </c>
      <c r="H120" s="43">
        <f t="shared" si="44"/>
        <v>480</v>
      </c>
      <c r="I120" s="20">
        <v>44197</v>
      </c>
      <c r="J120" s="20">
        <v>44377</v>
      </c>
      <c r="K120" s="50">
        <f t="shared" si="53"/>
        <v>10560</v>
      </c>
      <c r="L120" s="50"/>
      <c r="M120" s="50"/>
      <c r="N120" s="50"/>
      <c r="O120" s="50"/>
      <c r="P120" s="12">
        <f t="shared" si="41"/>
        <v>10560</v>
      </c>
      <c r="Q120" s="4" t="s">
        <v>429</v>
      </c>
      <c r="R120" s="4" t="s">
        <v>285</v>
      </c>
    </row>
    <row r="121" spans="1:18" ht="25.5" x14ac:dyDescent="0.25">
      <c r="A121" s="5" t="s">
        <v>8</v>
      </c>
      <c r="B121" s="44" t="s">
        <v>182</v>
      </c>
      <c r="C121" s="43" t="s">
        <v>503</v>
      </c>
      <c r="D121" s="43" t="s">
        <v>97</v>
      </c>
      <c r="E121" s="53">
        <v>18</v>
      </c>
      <c r="F121" s="43">
        <v>4</v>
      </c>
      <c r="G121" s="43">
        <v>24</v>
      </c>
      <c r="H121" s="43">
        <f t="shared" si="44"/>
        <v>96</v>
      </c>
      <c r="I121" s="20">
        <v>44562</v>
      </c>
      <c r="J121" s="20">
        <v>44742</v>
      </c>
      <c r="K121" s="50">
        <f t="shared" si="53"/>
        <v>1728</v>
      </c>
      <c r="L121" s="50"/>
      <c r="M121" s="50"/>
      <c r="N121" s="50"/>
      <c r="O121" s="50"/>
      <c r="P121" s="12">
        <f t="shared" si="41"/>
        <v>1728</v>
      </c>
      <c r="Q121" s="4" t="s">
        <v>505</v>
      </c>
      <c r="R121" s="4" t="s">
        <v>285</v>
      </c>
    </row>
    <row r="122" spans="1:18" ht="25.5" x14ac:dyDescent="0.25">
      <c r="A122" s="5" t="s">
        <v>8</v>
      </c>
      <c r="B122" s="44" t="s">
        <v>183</v>
      </c>
      <c r="C122" s="43" t="s">
        <v>168</v>
      </c>
      <c r="D122" s="43" t="s">
        <v>97</v>
      </c>
      <c r="E122" s="53">
        <v>18</v>
      </c>
      <c r="F122" s="43">
        <v>5</v>
      </c>
      <c r="G122" s="43">
        <v>24</v>
      </c>
      <c r="H122" s="43">
        <f t="shared" si="44"/>
        <v>120</v>
      </c>
      <c r="I122" s="20">
        <v>44562</v>
      </c>
      <c r="J122" s="20">
        <v>44865</v>
      </c>
      <c r="K122" s="50">
        <f t="shared" si="53"/>
        <v>2160</v>
      </c>
      <c r="L122" s="50"/>
      <c r="M122" s="50"/>
      <c r="N122" s="50"/>
      <c r="O122" s="50"/>
      <c r="P122" s="12">
        <f t="shared" si="41"/>
        <v>2160</v>
      </c>
      <c r="Q122" s="4" t="s">
        <v>505</v>
      </c>
      <c r="R122" s="4" t="s">
        <v>285</v>
      </c>
    </row>
    <row r="123" spans="1:18" ht="29.25" customHeight="1" x14ac:dyDescent="0.25">
      <c r="A123" s="5" t="s">
        <v>8</v>
      </c>
      <c r="B123" s="44" t="s">
        <v>183</v>
      </c>
      <c r="C123" s="43" t="s">
        <v>168</v>
      </c>
      <c r="D123" s="43" t="s">
        <v>97</v>
      </c>
      <c r="E123" s="53"/>
      <c r="F123" s="43"/>
      <c r="G123" s="43"/>
      <c r="H123" s="43"/>
      <c r="I123" s="20">
        <v>44866</v>
      </c>
      <c r="J123" s="20">
        <v>45596</v>
      </c>
      <c r="K123" s="50" t="s">
        <v>594</v>
      </c>
      <c r="L123" s="50"/>
      <c r="M123" s="50"/>
      <c r="N123" s="50"/>
      <c r="O123" s="50"/>
      <c r="P123" s="12" t="s">
        <v>595</v>
      </c>
      <c r="Q123" s="4" t="s">
        <v>583</v>
      </c>
      <c r="R123" s="4" t="s">
        <v>285</v>
      </c>
    </row>
    <row r="124" spans="1:18" ht="27.75" customHeight="1" x14ac:dyDescent="0.25">
      <c r="A124" s="5" t="s">
        <v>8</v>
      </c>
      <c r="B124" s="44" t="s">
        <v>181</v>
      </c>
      <c r="C124" s="43" t="s">
        <v>9</v>
      </c>
      <c r="D124" s="43" t="s">
        <v>97</v>
      </c>
      <c r="E124" s="53">
        <v>22</v>
      </c>
      <c r="F124" s="43">
        <v>12</v>
      </c>
      <c r="G124" s="43">
        <v>12</v>
      </c>
      <c r="H124" s="43">
        <f t="shared" si="44"/>
        <v>144</v>
      </c>
      <c r="I124" s="20">
        <v>44562</v>
      </c>
      <c r="J124" s="20">
        <v>44865</v>
      </c>
      <c r="K124" s="50">
        <f t="shared" si="53"/>
        <v>3168</v>
      </c>
      <c r="L124" s="50"/>
      <c r="M124" s="50"/>
      <c r="N124" s="50"/>
      <c r="O124" s="50"/>
      <c r="P124" s="12">
        <f t="shared" si="41"/>
        <v>3168</v>
      </c>
      <c r="Q124" s="4" t="s">
        <v>505</v>
      </c>
      <c r="R124" s="4" t="s">
        <v>285</v>
      </c>
    </row>
    <row r="125" spans="1:18" ht="27.75" customHeight="1" x14ac:dyDescent="0.25">
      <c r="A125" s="5" t="s">
        <v>8</v>
      </c>
      <c r="B125" s="44" t="s">
        <v>181</v>
      </c>
      <c r="C125" s="43" t="s">
        <v>9</v>
      </c>
      <c r="D125" s="43" t="s">
        <v>97</v>
      </c>
      <c r="E125" s="53"/>
      <c r="F125" s="43"/>
      <c r="G125" s="43"/>
      <c r="H125" s="43"/>
      <c r="I125" s="20">
        <v>44866</v>
      </c>
      <c r="J125" s="20">
        <v>45596</v>
      </c>
      <c r="K125" s="50" t="s">
        <v>596</v>
      </c>
      <c r="L125" s="50"/>
      <c r="M125" s="50"/>
      <c r="N125" s="50"/>
      <c r="O125" s="50"/>
      <c r="P125" s="12" t="s">
        <v>596</v>
      </c>
      <c r="Q125" s="4" t="s">
        <v>583</v>
      </c>
      <c r="R125" s="4" t="s">
        <v>285</v>
      </c>
    </row>
    <row r="126" spans="1:18" ht="25.5" x14ac:dyDescent="0.25">
      <c r="A126" s="5" t="s">
        <v>8</v>
      </c>
      <c r="B126" s="15" t="s">
        <v>379</v>
      </c>
      <c r="C126" s="43" t="s">
        <v>28</v>
      </c>
      <c r="D126" s="43" t="s">
        <v>47</v>
      </c>
      <c r="E126" s="53">
        <v>19</v>
      </c>
      <c r="F126" s="43">
        <v>12</v>
      </c>
      <c r="G126" s="43">
        <v>32</v>
      </c>
      <c r="H126" s="43">
        <f t="shared" si="44"/>
        <v>384</v>
      </c>
      <c r="I126" s="20">
        <v>44039</v>
      </c>
      <c r="J126" s="20">
        <v>44804</v>
      </c>
      <c r="K126" s="50">
        <f t="shared" si="53"/>
        <v>7296</v>
      </c>
      <c r="L126" s="50"/>
      <c r="M126" s="50"/>
      <c r="N126" s="50"/>
      <c r="O126" s="50"/>
      <c r="P126" s="12">
        <f t="shared" si="41"/>
        <v>7296</v>
      </c>
      <c r="Q126" s="4" t="s">
        <v>542</v>
      </c>
      <c r="R126" s="4" t="s">
        <v>285</v>
      </c>
    </row>
    <row r="127" spans="1:18" ht="25.5" x14ac:dyDescent="0.25">
      <c r="A127" s="5" t="s">
        <v>8</v>
      </c>
      <c r="B127" s="15" t="s">
        <v>379</v>
      </c>
      <c r="C127" s="43" t="s">
        <v>28</v>
      </c>
      <c r="D127" s="43" t="s">
        <v>47</v>
      </c>
      <c r="E127" s="53">
        <v>19</v>
      </c>
      <c r="F127" s="43">
        <v>8</v>
      </c>
      <c r="G127" s="43">
        <v>16</v>
      </c>
      <c r="H127" s="43">
        <f t="shared" ref="H127" si="54">F127*G127</f>
        <v>128</v>
      </c>
      <c r="I127" s="20">
        <v>44805</v>
      </c>
      <c r="J127" s="20">
        <v>44926</v>
      </c>
      <c r="K127" s="50">
        <f t="shared" ref="K127" si="55">E127*F127*G127</f>
        <v>2432</v>
      </c>
      <c r="L127" s="50"/>
      <c r="M127" s="50"/>
      <c r="N127" s="50"/>
      <c r="O127" s="50"/>
      <c r="P127" s="12">
        <f t="shared" ref="P127" si="56">K127+L127+M127+N127+O127</f>
        <v>2432</v>
      </c>
      <c r="Q127" s="4" t="s">
        <v>543</v>
      </c>
      <c r="R127" s="4" t="s">
        <v>285</v>
      </c>
    </row>
    <row r="128" spans="1:18" ht="25.5" x14ac:dyDescent="0.25">
      <c r="A128" s="5" t="s">
        <v>8</v>
      </c>
      <c r="B128" s="5" t="s">
        <v>251</v>
      </c>
      <c r="C128" s="5" t="s">
        <v>28</v>
      </c>
      <c r="D128" s="5" t="s">
        <v>47</v>
      </c>
      <c r="E128" s="53">
        <v>18</v>
      </c>
      <c r="F128" s="5">
        <v>34</v>
      </c>
      <c r="G128" s="38">
        <v>48</v>
      </c>
      <c r="H128" s="6">
        <f t="shared" si="44"/>
        <v>1632</v>
      </c>
      <c r="I128" s="20">
        <v>43831</v>
      </c>
      <c r="J128" s="20">
        <v>44196</v>
      </c>
      <c r="K128" s="12">
        <f t="shared" si="53"/>
        <v>29376</v>
      </c>
      <c r="L128" s="22"/>
      <c r="M128" s="12"/>
      <c r="N128" s="12">
        <f>K128*4%</f>
        <v>1175.04</v>
      </c>
      <c r="O128" s="12"/>
      <c r="P128" s="12">
        <f t="shared" si="41"/>
        <v>30551.040000000001</v>
      </c>
      <c r="Q128" s="4" t="s">
        <v>320</v>
      </c>
      <c r="R128" s="4" t="s">
        <v>285</v>
      </c>
    </row>
    <row r="129" spans="1:18" ht="25.5" x14ac:dyDescent="0.25">
      <c r="A129" s="5" t="s">
        <v>8</v>
      </c>
      <c r="B129" s="5" t="s">
        <v>256</v>
      </c>
      <c r="C129" s="44" t="s">
        <v>34</v>
      </c>
      <c r="D129" s="5" t="s">
        <v>255</v>
      </c>
      <c r="E129" s="53">
        <v>20</v>
      </c>
      <c r="F129" s="5">
        <v>10</v>
      </c>
      <c r="G129" s="38">
        <v>24</v>
      </c>
      <c r="H129" s="6">
        <f t="shared" si="44"/>
        <v>240</v>
      </c>
      <c r="I129" s="20">
        <v>44562</v>
      </c>
      <c r="J129" s="20">
        <v>44742</v>
      </c>
      <c r="K129" s="12">
        <f t="shared" si="53"/>
        <v>4800</v>
      </c>
      <c r="L129" s="11">
        <f>K129*2%</f>
        <v>96</v>
      </c>
      <c r="M129" s="12"/>
      <c r="N129" s="12"/>
      <c r="O129" s="12"/>
      <c r="P129" s="12">
        <f>K129+L129+M129+N129+O129</f>
        <v>4896</v>
      </c>
      <c r="Q129" s="4" t="s">
        <v>505</v>
      </c>
      <c r="R129" s="4" t="s">
        <v>285</v>
      </c>
    </row>
    <row r="130" spans="1:18" ht="25.5" customHeight="1" x14ac:dyDescent="0.25">
      <c r="A130" s="5" t="s">
        <v>8</v>
      </c>
      <c r="B130" s="5" t="s">
        <v>256</v>
      </c>
      <c r="C130" s="44" t="s">
        <v>34</v>
      </c>
      <c r="D130" s="5" t="s">
        <v>255</v>
      </c>
      <c r="E130" s="53"/>
      <c r="F130" s="5"/>
      <c r="G130" s="38"/>
      <c r="H130" s="6"/>
      <c r="I130" s="20">
        <v>44866</v>
      </c>
      <c r="J130" s="20">
        <v>45595</v>
      </c>
      <c r="K130" s="67" t="s">
        <v>587</v>
      </c>
      <c r="L130" s="11"/>
      <c r="M130" s="12"/>
      <c r="N130" s="12"/>
      <c r="O130" s="12"/>
      <c r="P130" s="12" t="s">
        <v>586</v>
      </c>
      <c r="Q130" s="4" t="s">
        <v>588</v>
      </c>
      <c r="R130" s="4" t="s">
        <v>285</v>
      </c>
    </row>
    <row r="131" spans="1:18" ht="25.5" x14ac:dyDescent="0.25">
      <c r="A131" s="5" t="s">
        <v>8</v>
      </c>
      <c r="B131" s="5" t="s">
        <v>51</v>
      </c>
      <c r="C131" s="44" t="s">
        <v>34</v>
      </c>
      <c r="D131" s="5" t="s">
        <v>261</v>
      </c>
      <c r="E131" s="53">
        <v>20</v>
      </c>
      <c r="F131" s="5">
        <v>10</v>
      </c>
      <c r="G131" s="38">
        <v>12</v>
      </c>
      <c r="H131" s="6">
        <f t="shared" si="44"/>
        <v>120</v>
      </c>
      <c r="I131" s="20">
        <v>44562</v>
      </c>
      <c r="J131" s="20">
        <v>44651</v>
      </c>
      <c r="K131" s="12">
        <f t="shared" si="53"/>
        <v>2400</v>
      </c>
      <c r="L131" s="11">
        <f>K131*2%</f>
        <v>48</v>
      </c>
      <c r="M131" s="12"/>
      <c r="N131" s="12"/>
      <c r="O131" s="12"/>
      <c r="P131" s="12">
        <f>K131+L131+M131+N131+O131</f>
        <v>2448</v>
      </c>
      <c r="Q131" s="4" t="s">
        <v>507</v>
      </c>
      <c r="R131" s="4" t="s">
        <v>285</v>
      </c>
    </row>
    <row r="132" spans="1:18" ht="25.5" x14ac:dyDescent="0.25">
      <c r="A132" s="5" t="s">
        <v>8</v>
      </c>
      <c r="B132" s="5" t="s">
        <v>419</v>
      </c>
      <c r="C132" s="44" t="s">
        <v>34</v>
      </c>
      <c r="D132" s="5" t="s">
        <v>423</v>
      </c>
      <c r="E132" s="53">
        <v>20</v>
      </c>
      <c r="F132" s="5">
        <v>9</v>
      </c>
      <c r="G132" s="38">
        <v>36</v>
      </c>
      <c r="H132" s="6">
        <f t="shared" si="44"/>
        <v>324</v>
      </c>
      <c r="I132" s="20">
        <v>44562</v>
      </c>
      <c r="J132" s="20">
        <v>44834</v>
      </c>
      <c r="K132" s="12">
        <f t="shared" si="53"/>
        <v>6480</v>
      </c>
      <c r="L132" s="11">
        <f t="shared" ref="L132:L133" si="57">K132*2%</f>
        <v>129.6</v>
      </c>
      <c r="M132" s="12"/>
      <c r="N132" s="12"/>
      <c r="O132" s="12"/>
      <c r="P132" s="12">
        <f t="shared" ref="P132:P144" si="58">K132+L132+M132+N132+O132</f>
        <v>6609.6</v>
      </c>
      <c r="Q132" s="4" t="s">
        <v>424</v>
      </c>
      <c r="R132" s="4" t="s">
        <v>285</v>
      </c>
    </row>
    <row r="133" spans="1:18" ht="25.5" x14ac:dyDescent="0.25">
      <c r="A133" s="5" t="s">
        <v>8</v>
      </c>
      <c r="B133" s="5" t="s">
        <v>420</v>
      </c>
      <c r="C133" s="44" t="s">
        <v>34</v>
      </c>
      <c r="D133" s="5" t="s">
        <v>423</v>
      </c>
      <c r="E133" s="53">
        <v>20</v>
      </c>
      <c r="F133" s="5">
        <v>9</v>
      </c>
      <c r="G133" s="38">
        <v>36</v>
      </c>
      <c r="H133" s="6">
        <f t="shared" si="44"/>
        <v>324</v>
      </c>
      <c r="I133" s="20">
        <v>44562</v>
      </c>
      <c r="J133" s="20">
        <v>44834</v>
      </c>
      <c r="K133" s="12">
        <f t="shared" si="53"/>
        <v>6480</v>
      </c>
      <c r="L133" s="11">
        <f t="shared" si="57"/>
        <v>129.6</v>
      </c>
      <c r="M133" s="12"/>
      <c r="N133" s="12"/>
      <c r="O133" s="12"/>
      <c r="P133" s="12">
        <f t="shared" si="58"/>
        <v>6609.6</v>
      </c>
      <c r="Q133" s="4" t="s">
        <v>424</v>
      </c>
      <c r="R133" s="4" t="s">
        <v>285</v>
      </c>
    </row>
    <row r="134" spans="1:18" ht="25.5" customHeight="1" x14ac:dyDescent="0.25">
      <c r="A134" s="5" t="s">
        <v>8</v>
      </c>
      <c r="B134" s="5" t="s">
        <v>440</v>
      </c>
      <c r="C134" s="44" t="s">
        <v>34</v>
      </c>
      <c r="D134" s="5" t="s">
        <v>423</v>
      </c>
      <c r="E134" s="53">
        <v>25</v>
      </c>
      <c r="F134" s="5">
        <v>8</v>
      </c>
      <c r="G134" s="38">
        <v>72</v>
      </c>
      <c r="H134" s="6">
        <f t="shared" ref="H134" si="59">F134*G134</f>
        <v>576</v>
      </c>
      <c r="I134" s="20">
        <v>44467</v>
      </c>
      <c r="J134" s="20">
        <v>45013</v>
      </c>
      <c r="K134" s="12">
        <f t="shared" si="53"/>
        <v>14400</v>
      </c>
      <c r="L134" s="11">
        <f t="shared" ref="L134" si="60">K134*2%</f>
        <v>288</v>
      </c>
      <c r="M134" s="12"/>
      <c r="N134" s="12"/>
      <c r="O134" s="12"/>
      <c r="P134" s="12">
        <f t="shared" ref="P134" si="61">K134+L134+M134+N134+O134</f>
        <v>14688</v>
      </c>
      <c r="Q134" s="4" t="s">
        <v>498</v>
      </c>
      <c r="R134" s="4" t="s">
        <v>285</v>
      </c>
    </row>
    <row r="135" spans="1:18" ht="25.5" x14ac:dyDescent="0.25">
      <c r="A135" s="5" t="s">
        <v>67</v>
      </c>
      <c r="B135" s="5" t="s">
        <v>421</v>
      </c>
      <c r="C135" s="44" t="s">
        <v>42</v>
      </c>
      <c r="D135" s="5" t="s">
        <v>92</v>
      </c>
      <c r="E135" s="53">
        <v>20</v>
      </c>
      <c r="F135" s="5">
        <v>25</v>
      </c>
      <c r="G135" s="38">
        <v>48</v>
      </c>
      <c r="H135" s="6">
        <f t="shared" si="44"/>
        <v>1200</v>
      </c>
      <c r="I135" s="20">
        <v>44305</v>
      </c>
      <c r="J135" s="20">
        <v>44669</v>
      </c>
      <c r="K135" s="12">
        <f t="shared" si="53"/>
        <v>24000</v>
      </c>
      <c r="L135" s="11">
        <f>K135*4%</f>
        <v>960</v>
      </c>
      <c r="M135" s="12"/>
      <c r="N135" s="12"/>
      <c r="O135" s="12"/>
      <c r="P135" s="12">
        <f t="shared" si="58"/>
        <v>24960</v>
      </c>
      <c r="Q135" s="4" t="s">
        <v>425</v>
      </c>
      <c r="R135" s="4" t="s">
        <v>285</v>
      </c>
    </row>
    <row r="136" spans="1:18" ht="25.5" x14ac:dyDescent="0.25">
      <c r="A136" s="5" t="s">
        <v>67</v>
      </c>
      <c r="B136" s="5" t="s">
        <v>421</v>
      </c>
      <c r="C136" s="44" t="s">
        <v>42</v>
      </c>
      <c r="D136" s="5" t="s">
        <v>92</v>
      </c>
      <c r="E136" s="53">
        <v>20</v>
      </c>
      <c r="F136" s="5">
        <v>30</v>
      </c>
      <c r="G136" s="38">
        <v>26</v>
      </c>
      <c r="H136" s="6">
        <f t="shared" ref="H136" si="62">F136*G136</f>
        <v>780</v>
      </c>
      <c r="I136" s="20">
        <v>44670</v>
      </c>
      <c r="J136" s="20">
        <v>44865</v>
      </c>
      <c r="K136" s="12">
        <f t="shared" ref="K136" si="63">E136*F136*G136</f>
        <v>15600</v>
      </c>
      <c r="L136" s="11">
        <f>K136*4%</f>
        <v>624</v>
      </c>
      <c r="M136" s="12"/>
      <c r="N136" s="12"/>
      <c r="O136" s="12"/>
      <c r="P136" s="12">
        <f t="shared" ref="P136" si="64">K136+L136+M136+N136+O136</f>
        <v>16224</v>
      </c>
      <c r="Q136" s="4" t="s">
        <v>546</v>
      </c>
      <c r="R136" s="4" t="s">
        <v>285</v>
      </c>
    </row>
    <row r="137" spans="1:18" ht="25.5" x14ac:dyDescent="0.25">
      <c r="A137" s="5" t="s">
        <v>67</v>
      </c>
      <c r="B137" s="5" t="s">
        <v>422</v>
      </c>
      <c r="C137" s="44" t="s">
        <v>172</v>
      </c>
      <c r="D137" s="5" t="s">
        <v>48</v>
      </c>
      <c r="E137" s="53">
        <v>18</v>
      </c>
      <c r="F137" s="5">
        <v>20</v>
      </c>
      <c r="G137" s="38">
        <v>60</v>
      </c>
      <c r="H137" s="6">
        <f t="shared" si="44"/>
        <v>1200</v>
      </c>
      <c r="I137" s="20">
        <v>44256</v>
      </c>
      <c r="J137" s="20">
        <v>44712</v>
      </c>
      <c r="K137" s="12">
        <f t="shared" si="53"/>
        <v>21600</v>
      </c>
      <c r="L137" s="11"/>
      <c r="M137" s="12"/>
      <c r="N137" s="12">
        <f>K137*4%</f>
        <v>864</v>
      </c>
      <c r="O137" s="12"/>
      <c r="P137" s="12">
        <f t="shared" si="58"/>
        <v>22464</v>
      </c>
      <c r="Q137" s="4" t="s">
        <v>426</v>
      </c>
      <c r="R137" s="4" t="s">
        <v>285</v>
      </c>
    </row>
    <row r="138" spans="1:18" ht="38.25" x14ac:dyDescent="0.25">
      <c r="A138" s="5" t="s">
        <v>8</v>
      </c>
      <c r="B138" s="5" t="s">
        <v>245</v>
      </c>
      <c r="C138" s="44" t="s">
        <v>9</v>
      </c>
      <c r="D138" s="5" t="s">
        <v>434</v>
      </c>
      <c r="E138" s="53">
        <v>28</v>
      </c>
      <c r="F138" s="5">
        <v>18</v>
      </c>
      <c r="G138" s="38">
        <v>24</v>
      </c>
      <c r="H138" s="6">
        <f t="shared" si="44"/>
        <v>432</v>
      </c>
      <c r="I138" s="20">
        <v>44562</v>
      </c>
      <c r="J138" s="20">
        <v>44865</v>
      </c>
      <c r="K138" s="12">
        <f t="shared" si="53"/>
        <v>12096</v>
      </c>
      <c r="L138" s="11"/>
      <c r="M138" s="12"/>
      <c r="N138" s="12"/>
      <c r="O138" s="12"/>
      <c r="P138" s="12">
        <f t="shared" si="58"/>
        <v>12096</v>
      </c>
      <c r="Q138" s="4" t="s">
        <v>547</v>
      </c>
      <c r="R138" s="4" t="s">
        <v>285</v>
      </c>
    </row>
    <row r="139" spans="1:18" ht="29.25" customHeight="1" x14ac:dyDescent="0.25">
      <c r="A139" s="5" t="s">
        <v>8</v>
      </c>
      <c r="B139" s="5" t="s">
        <v>245</v>
      </c>
      <c r="C139" s="44" t="s">
        <v>9</v>
      </c>
      <c r="D139" s="5" t="s">
        <v>434</v>
      </c>
      <c r="E139" s="53"/>
      <c r="F139" s="5"/>
      <c r="G139" s="38"/>
      <c r="H139" s="6"/>
      <c r="I139" s="20">
        <v>44866</v>
      </c>
      <c r="J139" s="20">
        <v>45596</v>
      </c>
      <c r="K139" s="12" t="s">
        <v>589</v>
      </c>
      <c r="L139" s="11"/>
      <c r="M139" s="12"/>
      <c r="N139" s="12"/>
      <c r="O139" s="12"/>
      <c r="P139" s="12" t="s">
        <v>589</v>
      </c>
      <c r="Q139" s="4" t="s">
        <v>591</v>
      </c>
      <c r="R139" s="4" t="s">
        <v>285</v>
      </c>
    </row>
    <row r="140" spans="1:18" ht="38.25" x14ac:dyDescent="0.25">
      <c r="A140" s="5" t="s">
        <v>8</v>
      </c>
      <c r="B140" s="5" t="s">
        <v>186</v>
      </c>
      <c r="C140" s="44" t="s">
        <v>9</v>
      </c>
      <c r="D140" s="5" t="s">
        <v>434</v>
      </c>
      <c r="E140" s="53">
        <v>28</v>
      </c>
      <c r="F140" s="5">
        <v>18</v>
      </c>
      <c r="G140" s="38">
        <v>24</v>
      </c>
      <c r="H140" s="6">
        <f t="shared" si="44"/>
        <v>432</v>
      </c>
      <c r="I140" s="20">
        <v>44562</v>
      </c>
      <c r="J140" s="20">
        <v>44865</v>
      </c>
      <c r="K140" s="12">
        <f t="shared" si="53"/>
        <v>12096</v>
      </c>
      <c r="L140" s="11"/>
      <c r="M140" s="12"/>
      <c r="N140" s="12"/>
      <c r="O140" s="12"/>
      <c r="P140" s="12">
        <f t="shared" si="58"/>
        <v>12096</v>
      </c>
      <c r="Q140" s="4" t="s">
        <v>547</v>
      </c>
      <c r="R140" s="4" t="s">
        <v>285</v>
      </c>
    </row>
    <row r="141" spans="1:18" ht="29.25" customHeight="1" x14ac:dyDescent="0.25">
      <c r="A141" s="5" t="s">
        <v>8</v>
      </c>
      <c r="B141" s="5" t="s">
        <v>186</v>
      </c>
      <c r="C141" s="44" t="s">
        <v>9</v>
      </c>
      <c r="D141" s="5" t="s">
        <v>434</v>
      </c>
      <c r="E141" s="53"/>
      <c r="F141" s="5"/>
      <c r="G141" s="38"/>
      <c r="H141" s="6"/>
      <c r="I141" s="20">
        <v>44866</v>
      </c>
      <c r="J141" s="20">
        <v>45596</v>
      </c>
      <c r="K141" s="12" t="s">
        <v>589</v>
      </c>
      <c r="L141" s="11"/>
      <c r="M141" s="12"/>
      <c r="N141" s="12"/>
      <c r="O141" s="12"/>
      <c r="P141" s="12" t="s">
        <v>589</v>
      </c>
      <c r="Q141" s="4" t="s">
        <v>591</v>
      </c>
      <c r="R141" s="4" t="s">
        <v>285</v>
      </c>
    </row>
    <row r="142" spans="1:18" ht="38.25" x14ac:dyDescent="0.25">
      <c r="A142" s="5" t="s">
        <v>8</v>
      </c>
      <c r="B142" s="5" t="s">
        <v>185</v>
      </c>
      <c r="C142" s="44" t="s">
        <v>9</v>
      </c>
      <c r="D142" s="5" t="s">
        <v>434</v>
      </c>
      <c r="E142" s="53">
        <v>22</v>
      </c>
      <c r="F142" s="5">
        <v>6</v>
      </c>
      <c r="G142" s="38">
        <v>24</v>
      </c>
      <c r="H142" s="6">
        <f t="shared" si="44"/>
        <v>144</v>
      </c>
      <c r="I142" s="20">
        <v>44562</v>
      </c>
      <c r="J142" s="20">
        <v>44865</v>
      </c>
      <c r="K142" s="12">
        <f t="shared" si="53"/>
        <v>3168</v>
      </c>
      <c r="L142" s="11"/>
      <c r="M142" s="12"/>
      <c r="N142" s="12"/>
      <c r="O142" s="12"/>
      <c r="P142" s="12">
        <f t="shared" si="58"/>
        <v>3168</v>
      </c>
      <c r="Q142" s="4" t="s">
        <v>547</v>
      </c>
      <c r="R142" s="4" t="s">
        <v>285</v>
      </c>
    </row>
    <row r="143" spans="1:18" ht="33.75" customHeight="1" x14ac:dyDescent="0.25">
      <c r="A143" s="5" t="s">
        <v>8</v>
      </c>
      <c r="B143" s="5" t="s">
        <v>185</v>
      </c>
      <c r="C143" s="44" t="s">
        <v>9</v>
      </c>
      <c r="D143" s="5" t="s">
        <v>434</v>
      </c>
      <c r="E143" s="53"/>
      <c r="F143" s="5"/>
      <c r="G143" s="38"/>
      <c r="H143" s="6"/>
      <c r="I143" s="20">
        <v>44866</v>
      </c>
      <c r="J143" s="20">
        <v>45596</v>
      </c>
      <c r="K143" s="12" t="s">
        <v>590</v>
      </c>
      <c r="L143" s="11"/>
      <c r="M143" s="12"/>
      <c r="N143" s="12"/>
      <c r="O143" s="12"/>
      <c r="P143" s="12" t="s">
        <v>590</v>
      </c>
      <c r="Q143" s="4" t="s">
        <v>591</v>
      </c>
      <c r="R143" s="4" t="s">
        <v>285</v>
      </c>
    </row>
    <row r="144" spans="1:18" ht="24.75" customHeight="1" x14ac:dyDescent="0.25">
      <c r="A144" s="5" t="s">
        <v>8</v>
      </c>
      <c r="B144" s="5" t="s">
        <v>251</v>
      </c>
      <c r="C144" s="44" t="s">
        <v>28</v>
      </c>
      <c r="D144" s="5" t="s">
        <v>47</v>
      </c>
      <c r="E144" s="53">
        <v>18</v>
      </c>
      <c r="F144" s="5">
        <v>34</v>
      </c>
      <c r="G144" s="38">
        <v>18</v>
      </c>
      <c r="H144" s="6">
        <f t="shared" si="44"/>
        <v>612</v>
      </c>
      <c r="I144" s="20">
        <v>44317</v>
      </c>
      <c r="J144" s="20">
        <v>44454</v>
      </c>
      <c r="K144" s="12">
        <f t="shared" si="53"/>
        <v>11016</v>
      </c>
      <c r="L144" s="11"/>
      <c r="M144" s="12"/>
      <c r="N144" s="12">
        <f>K144*4%</f>
        <v>440.64</v>
      </c>
      <c r="O144" s="12"/>
      <c r="P144" s="12">
        <f t="shared" si="58"/>
        <v>11456.64</v>
      </c>
      <c r="Q144" s="4" t="s">
        <v>433</v>
      </c>
      <c r="R144" s="4" t="s">
        <v>285</v>
      </c>
    </row>
    <row r="145" spans="1:18" ht="25.5" x14ac:dyDescent="0.25">
      <c r="A145" s="5" t="s">
        <v>8</v>
      </c>
      <c r="B145" s="6" t="s">
        <v>101</v>
      </c>
      <c r="C145" s="6" t="s">
        <v>9</v>
      </c>
      <c r="D145" s="27" t="s">
        <v>100</v>
      </c>
      <c r="E145" s="53">
        <v>25</v>
      </c>
      <c r="F145" s="6">
        <v>34</v>
      </c>
      <c r="G145" s="6">
        <v>28</v>
      </c>
      <c r="H145" s="6">
        <f t="shared" ref="H145:H182" si="65">+F145*G145</f>
        <v>952</v>
      </c>
      <c r="I145" s="20">
        <v>43831</v>
      </c>
      <c r="J145" s="20">
        <v>44043</v>
      </c>
      <c r="K145" s="29">
        <f t="shared" ref="K145:K161" si="66">(E145*F145*G145)</f>
        <v>23800</v>
      </c>
      <c r="L145" s="11"/>
      <c r="M145" s="11"/>
      <c r="N145" s="11"/>
      <c r="O145" s="12"/>
      <c r="P145" s="45">
        <f t="shared" ref="P145:P189" si="67">SUM(K145:N145)</f>
        <v>23800</v>
      </c>
      <c r="Q145" s="4" t="s">
        <v>397</v>
      </c>
      <c r="R145" s="4" t="s">
        <v>285</v>
      </c>
    </row>
    <row r="146" spans="1:18" ht="25.5" x14ac:dyDescent="0.25">
      <c r="A146" s="5" t="s">
        <v>8</v>
      </c>
      <c r="B146" s="6" t="s">
        <v>381</v>
      </c>
      <c r="C146" s="6" t="s">
        <v>9</v>
      </c>
      <c r="D146" s="27" t="s">
        <v>100</v>
      </c>
      <c r="E146" s="53">
        <v>25</v>
      </c>
      <c r="F146" s="6">
        <v>34</v>
      </c>
      <c r="G146" s="6">
        <v>74</v>
      </c>
      <c r="H146" s="6">
        <f t="shared" si="65"/>
        <v>2516</v>
      </c>
      <c r="I146" s="20">
        <v>44182</v>
      </c>
      <c r="J146" s="20">
        <v>44561</v>
      </c>
      <c r="K146" s="29">
        <f t="shared" si="66"/>
        <v>62900</v>
      </c>
      <c r="L146" s="11"/>
      <c r="M146" s="11"/>
      <c r="N146" s="11"/>
      <c r="O146" s="12"/>
      <c r="P146" s="45">
        <f t="shared" si="67"/>
        <v>62900</v>
      </c>
      <c r="Q146" s="4" t="s">
        <v>436</v>
      </c>
      <c r="R146" s="4" t="s">
        <v>285</v>
      </c>
    </row>
    <row r="147" spans="1:18" ht="25.5" x14ac:dyDescent="0.25">
      <c r="A147" s="5" t="s">
        <v>8</v>
      </c>
      <c r="B147" s="6" t="s">
        <v>520</v>
      </c>
      <c r="C147" s="6" t="s">
        <v>9</v>
      </c>
      <c r="D147" s="27" t="s">
        <v>100</v>
      </c>
      <c r="E147" s="53">
        <v>25</v>
      </c>
      <c r="F147" s="6">
        <v>32</v>
      </c>
      <c r="G147" s="6">
        <v>6</v>
      </c>
      <c r="H147" s="6">
        <f t="shared" si="65"/>
        <v>192</v>
      </c>
      <c r="I147" s="20">
        <v>44621</v>
      </c>
      <c r="J147" s="20">
        <v>44665</v>
      </c>
      <c r="K147" s="29">
        <f t="shared" si="66"/>
        <v>4800</v>
      </c>
      <c r="L147" s="11"/>
      <c r="M147" s="11"/>
      <c r="N147" s="11"/>
      <c r="O147" s="12"/>
      <c r="P147" s="45">
        <f t="shared" si="67"/>
        <v>4800</v>
      </c>
      <c r="Q147" s="4" t="s">
        <v>548</v>
      </c>
      <c r="R147" s="4" t="s">
        <v>285</v>
      </c>
    </row>
    <row r="148" spans="1:18" ht="25.5" x14ac:dyDescent="0.25">
      <c r="A148" s="5" t="s">
        <v>8</v>
      </c>
      <c r="B148" s="6" t="s">
        <v>520</v>
      </c>
      <c r="C148" s="6" t="s">
        <v>9</v>
      </c>
      <c r="D148" s="27" t="s">
        <v>100</v>
      </c>
      <c r="E148" s="53">
        <v>25</v>
      </c>
      <c r="F148" s="6">
        <v>34</v>
      </c>
      <c r="G148" s="6">
        <v>20</v>
      </c>
      <c r="H148" s="6">
        <f t="shared" si="65"/>
        <v>680</v>
      </c>
      <c r="I148" s="20">
        <v>44666</v>
      </c>
      <c r="J148" s="20">
        <v>44816</v>
      </c>
      <c r="K148" s="29">
        <f t="shared" si="66"/>
        <v>17000</v>
      </c>
      <c r="L148" s="11"/>
      <c r="M148" s="11"/>
      <c r="N148" s="11"/>
      <c r="O148" s="12"/>
      <c r="P148" s="45">
        <f t="shared" si="67"/>
        <v>17000</v>
      </c>
      <c r="Q148" s="4" t="s">
        <v>549</v>
      </c>
      <c r="R148" s="4" t="s">
        <v>285</v>
      </c>
    </row>
    <row r="149" spans="1:18" ht="38.25" x14ac:dyDescent="0.25">
      <c r="A149" s="5" t="s">
        <v>8</v>
      </c>
      <c r="B149" s="43" t="s">
        <v>102</v>
      </c>
      <c r="C149" s="44" t="s">
        <v>439</v>
      </c>
      <c r="D149" s="46" t="s">
        <v>100</v>
      </c>
      <c r="E149" s="53">
        <v>30</v>
      </c>
      <c r="F149" s="43">
        <v>5</v>
      </c>
      <c r="G149" s="47">
        <v>36</v>
      </c>
      <c r="H149" s="6">
        <f t="shared" si="65"/>
        <v>180</v>
      </c>
      <c r="I149" s="20">
        <v>43831</v>
      </c>
      <c r="J149" s="20">
        <v>44834</v>
      </c>
      <c r="K149" s="29">
        <f t="shared" si="66"/>
        <v>5400</v>
      </c>
      <c r="L149" s="48"/>
      <c r="M149" s="49"/>
      <c r="N149" s="48"/>
      <c r="O149" s="50"/>
      <c r="P149" s="45">
        <f t="shared" si="67"/>
        <v>5400</v>
      </c>
      <c r="Q149" s="4" t="s">
        <v>550</v>
      </c>
      <c r="R149" s="4" t="s">
        <v>285</v>
      </c>
    </row>
    <row r="150" spans="1:18" ht="38.25" x14ac:dyDescent="0.25">
      <c r="A150" s="5" t="s">
        <v>8</v>
      </c>
      <c r="B150" s="43" t="s">
        <v>103</v>
      </c>
      <c r="C150" s="44" t="s">
        <v>439</v>
      </c>
      <c r="D150" s="46" t="s">
        <v>100</v>
      </c>
      <c r="E150" s="53">
        <v>30</v>
      </c>
      <c r="F150" s="43">
        <v>5</v>
      </c>
      <c r="G150" s="47">
        <v>36</v>
      </c>
      <c r="H150" s="6">
        <f t="shared" si="65"/>
        <v>180</v>
      </c>
      <c r="I150" s="20">
        <v>43831</v>
      </c>
      <c r="J150" s="20">
        <v>44834</v>
      </c>
      <c r="K150" s="29">
        <f t="shared" si="66"/>
        <v>5400</v>
      </c>
      <c r="L150" s="48"/>
      <c r="M150" s="49"/>
      <c r="N150" s="48"/>
      <c r="O150" s="50"/>
      <c r="P150" s="45">
        <f t="shared" si="67"/>
        <v>5400</v>
      </c>
      <c r="Q150" s="4" t="s">
        <v>550</v>
      </c>
      <c r="R150" s="4" t="s">
        <v>285</v>
      </c>
    </row>
    <row r="151" spans="1:18" ht="38.25" x14ac:dyDescent="0.25">
      <c r="A151" s="5" t="s">
        <v>8</v>
      </c>
      <c r="B151" s="43" t="s">
        <v>104</v>
      </c>
      <c r="C151" s="44" t="s">
        <v>439</v>
      </c>
      <c r="D151" s="46" t="s">
        <v>100</v>
      </c>
      <c r="E151" s="53">
        <v>30</v>
      </c>
      <c r="F151" s="43">
        <v>5</v>
      </c>
      <c r="G151" s="47">
        <v>36</v>
      </c>
      <c r="H151" s="6">
        <f t="shared" si="65"/>
        <v>180</v>
      </c>
      <c r="I151" s="20">
        <v>43831</v>
      </c>
      <c r="J151" s="20">
        <v>44834</v>
      </c>
      <c r="K151" s="29">
        <f t="shared" si="66"/>
        <v>5400</v>
      </c>
      <c r="L151" s="48"/>
      <c r="M151" s="49"/>
      <c r="N151" s="48"/>
      <c r="O151" s="50"/>
      <c r="P151" s="45">
        <f t="shared" si="67"/>
        <v>5400</v>
      </c>
      <c r="Q151" s="4" t="s">
        <v>550</v>
      </c>
      <c r="R151" s="4" t="s">
        <v>285</v>
      </c>
    </row>
    <row r="152" spans="1:18" ht="38.25" x14ac:dyDescent="0.25">
      <c r="A152" s="5" t="s">
        <v>8</v>
      </c>
      <c r="B152" s="43" t="s">
        <v>105</v>
      </c>
      <c r="C152" s="44" t="s">
        <v>439</v>
      </c>
      <c r="D152" s="46" t="s">
        <v>100</v>
      </c>
      <c r="E152" s="53">
        <v>30</v>
      </c>
      <c r="F152" s="43">
        <v>5</v>
      </c>
      <c r="G152" s="47">
        <v>36</v>
      </c>
      <c r="H152" s="6">
        <f t="shared" si="65"/>
        <v>180</v>
      </c>
      <c r="I152" s="20">
        <v>43831</v>
      </c>
      <c r="J152" s="20">
        <v>44834</v>
      </c>
      <c r="K152" s="29">
        <f t="shared" si="66"/>
        <v>5400</v>
      </c>
      <c r="L152" s="48"/>
      <c r="M152" s="49"/>
      <c r="N152" s="48"/>
      <c r="O152" s="50"/>
      <c r="P152" s="45">
        <f t="shared" si="67"/>
        <v>5400</v>
      </c>
      <c r="Q152" s="4" t="s">
        <v>550</v>
      </c>
      <c r="R152" s="4" t="s">
        <v>285</v>
      </c>
    </row>
    <row r="153" spans="1:18" ht="38.25" x14ac:dyDescent="0.25">
      <c r="A153" s="5" t="s">
        <v>8</v>
      </c>
      <c r="B153" s="43" t="s">
        <v>106</v>
      </c>
      <c r="C153" s="44" t="s">
        <v>439</v>
      </c>
      <c r="D153" s="46" t="s">
        <v>100</v>
      </c>
      <c r="E153" s="53">
        <v>30</v>
      </c>
      <c r="F153" s="43">
        <v>5</v>
      </c>
      <c r="G153" s="47">
        <v>36</v>
      </c>
      <c r="H153" s="6">
        <f t="shared" si="65"/>
        <v>180</v>
      </c>
      <c r="I153" s="20">
        <v>43831</v>
      </c>
      <c r="J153" s="20">
        <v>44834</v>
      </c>
      <c r="K153" s="29">
        <f t="shared" si="66"/>
        <v>5400</v>
      </c>
      <c r="L153" s="48"/>
      <c r="M153" s="49"/>
      <c r="N153" s="48"/>
      <c r="O153" s="50"/>
      <c r="P153" s="45">
        <f t="shared" si="67"/>
        <v>5400</v>
      </c>
      <c r="Q153" s="4" t="s">
        <v>550</v>
      </c>
      <c r="R153" s="4" t="s">
        <v>285</v>
      </c>
    </row>
    <row r="154" spans="1:18" ht="38.25" x14ac:dyDescent="0.25">
      <c r="A154" s="5" t="s">
        <v>8</v>
      </c>
      <c r="B154" s="43" t="s">
        <v>107</v>
      </c>
      <c r="C154" s="43" t="s">
        <v>168</v>
      </c>
      <c r="D154" s="46" t="s">
        <v>100</v>
      </c>
      <c r="E154" s="53">
        <v>40</v>
      </c>
      <c r="F154" s="43">
        <v>8</v>
      </c>
      <c r="G154" s="47">
        <v>36</v>
      </c>
      <c r="H154" s="6">
        <f t="shared" si="65"/>
        <v>288</v>
      </c>
      <c r="I154" s="20">
        <v>43831</v>
      </c>
      <c r="J154" s="20">
        <v>44834</v>
      </c>
      <c r="K154" s="29">
        <f t="shared" si="66"/>
        <v>11520</v>
      </c>
      <c r="L154" s="48"/>
      <c r="M154" s="49"/>
      <c r="N154" s="50">
        <f>+K154*0.04</f>
        <v>460.8</v>
      </c>
      <c r="O154" s="50"/>
      <c r="P154" s="45">
        <f t="shared" si="67"/>
        <v>11980.8</v>
      </c>
      <c r="Q154" s="4" t="s">
        <v>550</v>
      </c>
      <c r="R154" s="4" t="s">
        <v>285</v>
      </c>
    </row>
    <row r="155" spans="1:18" ht="38.25" x14ac:dyDescent="0.25">
      <c r="A155" s="5" t="s">
        <v>8</v>
      </c>
      <c r="B155" s="43" t="s">
        <v>108</v>
      </c>
      <c r="C155" s="43" t="s">
        <v>168</v>
      </c>
      <c r="D155" s="46" t="s">
        <v>100</v>
      </c>
      <c r="E155" s="53">
        <v>40</v>
      </c>
      <c r="F155" s="43">
        <v>8</v>
      </c>
      <c r="G155" s="47">
        <v>36</v>
      </c>
      <c r="H155" s="6">
        <f t="shared" si="65"/>
        <v>288</v>
      </c>
      <c r="I155" s="20">
        <v>43831</v>
      </c>
      <c r="J155" s="20">
        <v>44834</v>
      </c>
      <c r="K155" s="29">
        <f t="shared" si="66"/>
        <v>11520</v>
      </c>
      <c r="L155" s="48"/>
      <c r="M155" s="49"/>
      <c r="N155" s="50">
        <f>+K155*0.04</f>
        <v>460.8</v>
      </c>
      <c r="O155" s="50"/>
      <c r="P155" s="45">
        <f t="shared" si="67"/>
        <v>11980.8</v>
      </c>
      <c r="Q155" s="4" t="s">
        <v>550</v>
      </c>
      <c r="R155" s="4" t="s">
        <v>285</v>
      </c>
    </row>
    <row r="156" spans="1:18" ht="38.25" x14ac:dyDescent="0.25">
      <c r="A156" s="5" t="s">
        <v>8</v>
      </c>
      <c r="B156" s="43" t="s">
        <v>109</v>
      </c>
      <c r="C156" s="43" t="s">
        <v>168</v>
      </c>
      <c r="D156" s="46" t="s">
        <v>100</v>
      </c>
      <c r="E156" s="53">
        <v>40</v>
      </c>
      <c r="F156" s="43">
        <v>11</v>
      </c>
      <c r="G156" s="47">
        <v>36</v>
      </c>
      <c r="H156" s="6">
        <f t="shared" si="65"/>
        <v>396</v>
      </c>
      <c r="I156" s="20">
        <v>43831</v>
      </c>
      <c r="J156" s="20">
        <v>44834</v>
      </c>
      <c r="K156" s="29">
        <f t="shared" si="66"/>
        <v>15840</v>
      </c>
      <c r="L156" s="48"/>
      <c r="M156" s="49"/>
      <c r="N156" s="50">
        <f>+K156*0.04</f>
        <v>633.6</v>
      </c>
      <c r="O156" s="50"/>
      <c r="P156" s="45">
        <f t="shared" si="67"/>
        <v>16473.599999999999</v>
      </c>
      <c r="Q156" s="4" t="s">
        <v>550</v>
      </c>
      <c r="R156" s="4" t="s">
        <v>285</v>
      </c>
    </row>
    <row r="157" spans="1:18" ht="38.25" x14ac:dyDescent="0.25">
      <c r="A157" s="5" t="s">
        <v>8</v>
      </c>
      <c r="B157" s="43" t="s">
        <v>332</v>
      </c>
      <c r="C157" s="43" t="s">
        <v>168</v>
      </c>
      <c r="D157" s="46" t="s">
        <v>100</v>
      </c>
      <c r="E157" s="53">
        <v>40</v>
      </c>
      <c r="F157" s="43">
        <v>5</v>
      </c>
      <c r="G157" s="47">
        <v>36</v>
      </c>
      <c r="H157" s="6">
        <f t="shared" si="65"/>
        <v>180</v>
      </c>
      <c r="I157" s="20">
        <v>43831</v>
      </c>
      <c r="J157" s="20">
        <v>44834</v>
      </c>
      <c r="K157" s="29">
        <f t="shared" si="66"/>
        <v>7200</v>
      </c>
      <c r="L157" s="48"/>
      <c r="M157" s="49"/>
      <c r="N157" s="50">
        <f>+K157*0.04</f>
        <v>288</v>
      </c>
      <c r="O157" s="50"/>
      <c r="P157" s="45">
        <f t="shared" si="67"/>
        <v>7488</v>
      </c>
      <c r="Q157" s="4" t="s">
        <v>550</v>
      </c>
      <c r="R157" s="4" t="s">
        <v>285</v>
      </c>
    </row>
    <row r="158" spans="1:18" ht="38.25" x14ac:dyDescent="0.25">
      <c r="A158" s="5" t="s">
        <v>8</v>
      </c>
      <c r="B158" s="43" t="s">
        <v>333</v>
      </c>
      <c r="C158" s="43" t="s">
        <v>168</v>
      </c>
      <c r="D158" s="46" t="s">
        <v>100</v>
      </c>
      <c r="E158" s="53">
        <v>40</v>
      </c>
      <c r="F158" s="43">
        <v>5</v>
      </c>
      <c r="G158" s="47">
        <v>36</v>
      </c>
      <c r="H158" s="6">
        <f t="shared" si="65"/>
        <v>180</v>
      </c>
      <c r="I158" s="20">
        <v>43831</v>
      </c>
      <c r="J158" s="20">
        <v>44834</v>
      </c>
      <c r="K158" s="29">
        <f t="shared" si="66"/>
        <v>7200</v>
      </c>
      <c r="L158" s="48"/>
      <c r="M158" s="49"/>
      <c r="N158" s="50">
        <f>+K158*0.04</f>
        <v>288</v>
      </c>
      <c r="O158" s="50"/>
      <c r="P158" s="45">
        <f t="shared" si="67"/>
        <v>7488</v>
      </c>
      <c r="Q158" s="4" t="s">
        <v>550</v>
      </c>
      <c r="R158" s="4" t="s">
        <v>285</v>
      </c>
    </row>
    <row r="159" spans="1:18" ht="38.25" x14ac:dyDescent="0.25">
      <c r="A159" s="5" t="s">
        <v>8</v>
      </c>
      <c r="B159" s="43" t="s">
        <v>334</v>
      </c>
      <c r="C159" s="44" t="s">
        <v>439</v>
      </c>
      <c r="D159" s="46" t="s">
        <v>100</v>
      </c>
      <c r="E159" s="53">
        <v>30</v>
      </c>
      <c r="F159" s="43">
        <v>5</v>
      </c>
      <c r="G159" s="47">
        <v>36</v>
      </c>
      <c r="H159" s="6">
        <f t="shared" si="65"/>
        <v>180</v>
      </c>
      <c r="I159" s="20">
        <v>43831</v>
      </c>
      <c r="J159" s="20">
        <v>44834</v>
      </c>
      <c r="K159" s="29">
        <f t="shared" si="66"/>
        <v>5400</v>
      </c>
      <c r="L159" s="48"/>
      <c r="M159" s="49"/>
      <c r="N159" s="50"/>
      <c r="O159" s="50"/>
      <c r="P159" s="45">
        <f t="shared" si="67"/>
        <v>5400</v>
      </c>
      <c r="Q159" s="4" t="s">
        <v>550</v>
      </c>
      <c r="R159" s="4" t="s">
        <v>285</v>
      </c>
    </row>
    <row r="160" spans="1:18" ht="38.25" x14ac:dyDescent="0.25">
      <c r="A160" s="5" t="s">
        <v>8</v>
      </c>
      <c r="B160" s="43" t="s">
        <v>335</v>
      </c>
      <c r="C160" s="44" t="s">
        <v>439</v>
      </c>
      <c r="D160" s="46" t="s">
        <v>100</v>
      </c>
      <c r="E160" s="53">
        <v>30</v>
      </c>
      <c r="F160" s="43">
        <v>5</v>
      </c>
      <c r="G160" s="47">
        <v>36</v>
      </c>
      <c r="H160" s="6">
        <f t="shared" si="65"/>
        <v>180</v>
      </c>
      <c r="I160" s="20">
        <v>43831</v>
      </c>
      <c r="J160" s="20">
        <v>44834</v>
      </c>
      <c r="K160" s="29">
        <f t="shared" si="66"/>
        <v>5400</v>
      </c>
      <c r="L160" s="48"/>
      <c r="M160" s="49"/>
      <c r="N160" s="50"/>
      <c r="O160" s="50"/>
      <c r="P160" s="45">
        <f t="shared" si="67"/>
        <v>5400</v>
      </c>
      <c r="Q160" s="4" t="s">
        <v>550</v>
      </c>
      <c r="R160" s="4" t="s">
        <v>285</v>
      </c>
    </row>
    <row r="161" spans="1:18" ht="38.25" x14ac:dyDescent="0.25">
      <c r="A161" s="5" t="s">
        <v>8</v>
      </c>
      <c r="B161" s="43" t="s">
        <v>304</v>
      </c>
      <c r="C161" s="44" t="s">
        <v>34</v>
      </c>
      <c r="D161" s="46" t="s">
        <v>100</v>
      </c>
      <c r="E161" s="53">
        <v>20</v>
      </c>
      <c r="F161" s="43">
        <v>10</v>
      </c>
      <c r="G161" s="47">
        <v>36</v>
      </c>
      <c r="H161" s="6">
        <f t="shared" si="65"/>
        <v>360</v>
      </c>
      <c r="I161" s="20">
        <v>43831</v>
      </c>
      <c r="J161" s="20">
        <v>44804</v>
      </c>
      <c r="K161" s="29">
        <f t="shared" si="66"/>
        <v>7200</v>
      </c>
      <c r="L161" s="11">
        <f>K161*2/100</f>
        <v>144</v>
      </c>
      <c r="M161" s="49"/>
      <c r="N161" s="50"/>
      <c r="O161" s="50"/>
      <c r="P161" s="45">
        <f t="shared" si="67"/>
        <v>7344</v>
      </c>
      <c r="Q161" s="4" t="s">
        <v>550</v>
      </c>
      <c r="R161" s="4" t="s">
        <v>285</v>
      </c>
    </row>
    <row r="162" spans="1:18" ht="25.5" x14ac:dyDescent="0.25">
      <c r="A162" s="5" t="s">
        <v>8</v>
      </c>
      <c r="B162" s="43" t="s">
        <v>455</v>
      </c>
      <c r="C162" s="44" t="s">
        <v>439</v>
      </c>
      <c r="D162" s="46" t="s">
        <v>100</v>
      </c>
      <c r="E162" s="53">
        <v>30</v>
      </c>
      <c r="F162" s="43">
        <v>5</v>
      </c>
      <c r="G162" s="47">
        <v>36</v>
      </c>
      <c r="H162" s="6">
        <f t="shared" ref="H162:H163" si="68">+F162*G162</f>
        <v>180</v>
      </c>
      <c r="I162" s="20">
        <v>44467</v>
      </c>
      <c r="J162" s="20">
        <v>44834</v>
      </c>
      <c r="K162" s="29">
        <f t="shared" ref="K162:K163" si="69">(E162*F162*G162)</f>
        <v>5400</v>
      </c>
      <c r="L162" s="48"/>
      <c r="M162" s="49"/>
      <c r="N162" s="48"/>
      <c r="O162" s="50"/>
      <c r="P162" s="45">
        <f t="shared" ref="P162:P163" si="70">SUM(K162:N162)</f>
        <v>5400</v>
      </c>
      <c r="Q162" s="4" t="s">
        <v>551</v>
      </c>
      <c r="R162" s="4" t="s">
        <v>285</v>
      </c>
    </row>
    <row r="163" spans="1:18" ht="25.5" x14ac:dyDescent="0.25">
      <c r="A163" s="5" t="s">
        <v>8</v>
      </c>
      <c r="B163" s="43" t="s">
        <v>456</v>
      </c>
      <c r="C163" s="44" t="s">
        <v>439</v>
      </c>
      <c r="D163" s="46" t="s">
        <v>100</v>
      </c>
      <c r="E163" s="53">
        <v>30</v>
      </c>
      <c r="F163" s="43">
        <v>5</v>
      </c>
      <c r="G163" s="47">
        <v>36</v>
      </c>
      <c r="H163" s="6">
        <f t="shared" si="68"/>
        <v>180</v>
      </c>
      <c r="I163" s="20">
        <v>44467</v>
      </c>
      <c r="J163" s="20">
        <v>44834</v>
      </c>
      <c r="K163" s="29">
        <f t="shared" si="69"/>
        <v>5400</v>
      </c>
      <c r="L163" s="48"/>
      <c r="M163" s="49"/>
      <c r="N163" s="48"/>
      <c r="O163" s="50"/>
      <c r="P163" s="45">
        <f t="shared" si="70"/>
        <v>5400</v>
      </c>
      <c r="Q163" s="4" t="s">
        <v>551</v>
      </c>
      <c r="R163" s="4" t="s">
        <v>285</v>
      </c>
    </row>
    <row r="164" spans="1:18" ht="25.5" x14ac:dyDescent="0.25">
      <c r="A164" s="5" t="s">
        <v>8</v>
      </c>
      <c r="B164" s="43" t="s">
        <v>393</v>
      </c>
      <c r="C164" s="44" t="s">
        <v>394</v>
      </c>
      <c r="D164" s="46" t="s">
        <v>395</v>
      </c>
      <c r="E164" s="53">
        <v>25</v>
      </c>
      <c r="F164" s="43">
        <v>10</v>
      </c>
      <c r="G164" s="47">
        <v>60</v>
      </c>
      <c r="H164" s="6">
        <f t="shared" si="65"/>
        <v>600</v>
      </c>
      <c r="I164" s="20">
        <v>44562</v>
      </c>
      <c r="J164" s="20">
        <v>45016</v>
      </c>
      <c r="K164" s="29">
        <f t="shared" ref="K164:K189" si="71">(E164*F164*G164)</f>
        <v>15000</v>
      </c>
      <c r="L164" s="11">
        <f>(K164+N164)*22%</f>
        <v>3432</v>
      </c>
      <c r="M164" s="49"/>
      <c r="N164" s="50">
        <f>K164*4%</f>
        <v>600</v>
      </c>
      <c r="O164" s="50"/>
      <c r="P164" s="45">
        <f t="shared" si="67"/>
        <v>19032</v>
      </c>
      <c r="Q164" s="4" t="s">
        <v>508</v>
      </c>
      <c r="R164" s="4" t="s">
        <v>580</v>
      </c>
    </row>
    <row r="165" spans="1:18" ht="26.25" customHeight="1" x14ac:dyDescent="0.25">
      <c r="A165" s="5" t="s">
        <v>8</v>
      </c>
      <c r="B165" s="43" t="s">
        <v>459</v>
      </c>
      <c r="C165" s="44" t="s">
        <v>28</v>
      </c>
      <c r="D165" s="46" t="s">
        <v>460</v>
      </c>
      <c r="E165" s="53">
        <v>19</v>
      </c>
      <c r="F165" s="43">
        <v>6</v>
      </c>
      <c r="G165" s="47">
        <v>48</v>
      </c>
      <c r="H165" s="6">
        <f t="shared" si="65"/>
        <v>288</v>
      </c>
      <c r="I165" s="20">
        <v>44557</v>
      </c>
      <c r="J165" s="20">
        <v>44921</v>
      </c>
      <c r="K165" s="29">
        <f t="shared" si="71"/>
        <v>5472</v>
      </c>
      <c r="L165" s="11"/>
      <c r="M165" s="49"/>
      <c r="N165" s="50">
        <f>K165*4%</f>
        <v>218.88</v>
      </c>
      <c r="O165" s="50"/>
      <c r="P165" s="45">
        <f t="shared" si="67"/>
        <v>5690.88</v>
      </c>
      <c r="Q165" s="4" t="s">
        <v>461</v>
      </c>
      <c r="R165" s="4" t="s">
        <v>285</v>
      </c>
    </row>
    <row r="166" spans="1:18" ht="26.25" customHeight="1" x14ac:dyDescent="0.25">
      <c r="A166" s="5" t="s">
        <v>8</v>
      </c>
      <c r="B166" s="43" t="s">
        <v>179</v>
      </c>
      <c r="C166" s="44" t="s">
        <v>76</v>
      </c>
      <c r="D166" s="46" t="s">
        <v>545</v>
      </c>
      <c r="E166" s="53">
        <v>28</v>
      </c>
      <c r="F166" s="43">
        <v>25</v>
      </c>
      <c r="G166" s="47">
        <v>48</v>
      </c>
      <c r="H166" s="6">
        <f t="shared" si="65"/>
        <v>1200</v>
      </c>
      <c r="I166" s="20">
        <v>44624</v>
      </c>
      <c r="J166" s="20">
        <v>44985</v>
      </c>
      <c r="K166" s="29">
        <f t="shared" si="71"/>
        <v>33600</v>
      </c>
      <c r="L166" s="11">
        <f>K166*2/100</f>
        <v>672</v>
      </c>
      <c r="M166" s="49"/>
      <c r="N166" s="50"/>
      <c r="O166" s="50"/>
      <c r="P166" s="45">
        <f t="shared" si="67"/>
        <v>34272</v>
      </c>
      <c r="Q166" s="4" t="s">
        <v>544</v>
      </c>
      <c r="R166" s="4" t="s">
        <v>285</v>
      </c>
    </row>
    <row r="167" spans="1:18" ht="25.5" x14ac:dyDescent="0.25">
      <c r="A167" s="5" t="s">
        <v>407</v>
      </c>
      <c r="B167" s="43" t="s">
        <v>406</v>
      </c>
      <c r="C167" s="44" t="s">
        <v>388</v>
      </c>
      <c r="D167" s="46" t="s">
        <v>391</v>
      </c>
      <c r="E167" s="53">
        <v>20</v>
      </c>
      <c r="F167" s="43">
        <v>20</v>
      </c>
      <c r="G167" s="47">
        <v>24</v>
      </c>
      <c r="H167" s="6">
        <f t="shared" si="65"/>
        <v>480</v>
      </c>
      <c r="I167" s="20">
        <v>44151</v>
      </c>
      <c r="J167" s="20">
        <v>44333</v>
      </c>
      <c r="K167" s="29">
        <f t="shared" si="71"/>
        <v>9600</v>
      </c>
      <c r="L167" s="11"/>
      <c r="M167" s="49"/>
      <c r="N167" s="50">
        <f>K167*4%</f>
        <v>384</v>
      </c>
      <c r="O167" s="50"/>
      <c r="P167" s="45">
        <f t="shared" si="67"/>
        <v>9984</v>
      </c>
      <c r="Q167" s="4" t="s">
        <v>428</v>
      </c>
      <c r="R167" s="4" t="s">
        <v>285</v>
      </c>
    </row>
    <row r="168" spans="1:18" ht="25.5" x14ac:dyDescent="0.25">
      <c r="A168" s="5" t="s">
        <v>407</v>
      </c>
      <c r="B168" s="43" t="s">
        <v>406</v>
      </c>
      <c r="C168" s="44" t="s">
        <v>388</v>
      </c>
      <c r="D168" s="46" t="s">
        <v>391</v>
      </c>
      <c r="E168" s="53">
        <v>20</v>
      </c>
      <c r="F168" s="43">
        <v>20</v>
      </c>
      <c r="G168" s="47">
        <v>24</v>
      </c>
      <c r="H168" s="6">
        <f t="shared" ref="H168" si="72">+F168*G168</f>
        <v>480</v>
      </c>
      <c r="I168" s="20">
        <v>44382</v>
      </c>
      <c r="J168" s="20">
        <v>44561</v>
      </c>
      <c r="K168" s="29">
        <f t="shared" si="71"/>
        <v>9600</v>
      </c>
      <c r="L168" s="11"/>
      <c r="M168" s="49"/>
      <c r="N168" s="50">
        <f>K168*4%</f>
        <v>384</v>
      </c>
      <c r="O168" s="50"/>
      <c r="P168" s="45">
        <f t="shared" ref="P168" si="73">SUM(K168:N168)</f>
        <v>9984</v>
      </c>
      <c r="Q168" s="4" t="s">
        <v>435</v>
      </c>
      <c r="R168" s="4" t="s">
        <v>285</v>
      </c>
    </row>
    <row r="169" spans="1:18" ht="25.5" x14ac:dyDescent="0.25">
      <c r="A169" s="5" t="s">
        <v>407</v>
      </c>
      <c r="B169" s="43" t="s">
        <v>406</v>
      </c>
      <c r="C169" s="44" t="s">
        <v>76</v>
      </c>
      <c r="D169" s="46" t="s">
        <v>391</v>
      </c>
      <c r="E169" s="53">
        <v>23</v>
      </c>
      <c r="F169" s="43">
        <v>20</v>
      </c>
      <c r="G169" s="47">
        <v>10</v>
      </c>
      <c r="H169" s="6">
        <f t="shared" si="65"/>
        <v>200</v>
      </c>
      <c r="I169" s="20">
        <v>44270</v>
      </c>
      <c r="J169" s="20">
        <v>44347</v>
      </c>
      <c r="K169" s="29">
        <f t="shared" si="71"/>
        <v>4600</v>
      </c>
      <c r="L169" s="11">
        <f>K169*2%</f>
        <v>92</v>
      </c>
      <c r="M169" s="49"/>
      <c r="N169" s="50"/>
      <c r="O169" s="50"/>
      <c r="P169" s="45">
        <f t="shared" si="67"/>
        <v>4692</v>
      </c>
      <c r="Q169" s="4" t="s">
        <v>428</v>
      </c>
      <c r="R169" s="4" t="s">
        <v>285</v>
      </c>
    </row>
    <row r="170" spans="1:18" ht="25.5" x14ac:dyDescent="0.25">
      <c r="A170" s="5" t="s">
        <v>407</v>
      </c>
      <c r="B170" s="43" t="s">
        <v>406</v>
      </c>
      <c r="C170" s="44" t="s">
        <v>76</v>
      </c>
      <c r="D170" s="46" t="s">
        <v>391</v>
      </c>
      <c r="E170" s="53">
        <v>23</v>
      </c>
      <c r="F170" s="43">
        <v>20</v>
      </c>
      <c r="G170" s="47">
        <v>24</v>
      </c>
      <c r="H170" s="6">
        <f t="shared" ref="H170" si="74">+F170*G170</f>
        <v>480</v>
      </c>
      <c r="I170" s="20">
        <v>44382</v>
      </c>
      <c r="J170" s="20">
        <v>44561</v>
      </c>
      <c r="K170" s="29">
        <f t="shared" si="71"/>
        <v>11040</v>
      </c>
      <c r="L170" s="11">
        <f>K170*2%</f>
        <v>220.8</v>
      </c>
      <c r="M170" s="49"/>
      <c r="N170" s="50"/>
      <c r="O170" s="50"/>
      <c r="P170" s="45">
        <f t="shared" ref="P170" si="75">SUM(K170:N170)</f>
        <v>11260.8</v>
      </c>
      <c r="Q170" s="4" t="s">
        <v>435</v>
      </c>
      <c r="R170" s="4" t="s">
        <v>285</v>
      </c>
    </row>
    <row r="171" spans="1:18" ht="25.5" x14ac:dyDescent="0.25">
      <c r="A171" s="5" t="s">
        <v>407</v>
      </c>
      <c r="B171" s="43" t="s">
        <v>406</v>
      </c>
      <c r="C171" s="44" t="s">
        <v>76</v>
      </c>
      <c r="D171" s="46" t="s">
        <v>391</v>
      </c>
      <c r="E171" s="53">
        <v>23</v>
      </c>
      <c r="F171" s="43">
        <v>20</v>
      </c>
      <c r="G171" s="47">
        <v>10</v>
      </c>
      <c r="H171" s="6">
        <f t="shared" si="65"/>
        <v>200</v>
      </c>
      <c r="I171" s="20">
        <v>44270</v>
      </c>
      <c r="J171" s="20">
        <v>44347</v>
      </c>
      <c r="K171" s="29">
        <f t="shared" si="71"/>
        <v>4600</v>
      </c>
      <c r="L171" s="11">
        <f t="shared" ref="L171:L173" si="76">K171*2%</f>
        <v>92</v>
      </c>
      <c r="M171" s="49"/>
      <c r="N171" s="50"/>
      <c r="O171" s="50"/>
      <c r="P171" s="45">
        <f t="shared" si="67"/>
        <v>4692</v>
      </c>
      <c r="Q171" s="4" t="s">
        <v>428</v>
      </c>
      <c r="R171" s="4" t="s">
        <v>285</v>
      </c>
    </row>
    <row r="172" spans="1:18" ht="25.5" x14ac:dyDescent="0.25">
      <c r="A172" s="5" t="s">
        <v>407</v>
      </c>
      <c r="B172" s="43" t="s">
        <v>406</v>
      </c>
      <c r="C172" s="44" t="s">
        <v>76</v>
      </c>
      <c r="D172" s="46" t="s">
        <v>391</v>
      </c>
      <c r="E172" s="53">
        <v>23</v>
      </c>
      <c r="F172" s="43">
        <v>20</v>
      </c>
      <c r="G172" s="47">
        <v>48</v>
      </c>
      <c r="H172" s="6">
        <f t="shared" ref="H172" si="77">+F172*G172</f>
        <v>960</v>
      </c>
      <c r="I172" s="20">
        <v>44562</v>
      </c>
      <c r="J172" s="20">
        <v>44926</v>
      </c>
      <c r="K172" s="29">
        <f t="shared" si="71"/>
        <v>22080</v>
      </c>
      <c r="L172" s="11">
        <f t="shared" ref="L172" si="78">K172*2%</f>
        <v>441.6</v>
      </c>
      <c r="M172" s="49"/>
      <c r="N172" s="50"/>
      <c r="O172" s="50"/>
      <c r="P172" s="45">
        <f t="shared" ref="P172" si="79">SUM(K172:N172)</f>
        <v>22521.599999999999</v>
      </c>
      <c r="Q172" s="4" t="s">
        <v>509</v>
      </c>
      <c r="R172" s="4" t="s">
        <v>285</v>
      </c>
    </row>
    <row r="173" spans="1:18" ht="25.5" x14ac:dyDescent="0.25">
      <c r="A173" s="5" t="s">
        <v>407</v>
      </c>
      <c r="B173" s="43" t="s">
        <v>406</v>
      </c>
      <c r="C173" s="44" t="s">
        <v>76</v>
      </c>
      <c r="D173" s="46" t="s">
        <v>391</v>
      </c>
      <c r="E173" s="53">
        <v>23</v>
      </c>
      <c r="F173" s="43">
        <v>20</v>
      </c>
      <c r="G173" s="47">
        <v>48</v>
      </c>
      <c r="H173" s="6">
        <f t="shared" si="65"/>
        <v>960</v>
      </c>
      <c r="I173" s="20">
        <v>44562</v>
      </c>
      <c r="J173" s="20">
        <v>44926</v>
      </c>
      <c r="K173" s="29">
        <f t="shared" si="71"/>
        <v>22080</v>
      </c>
      <c r="L173" s="11">
        <f t="shared" si="76"/>
        <v>441.6</v>
      </c>
      <c r="M173" s="49"/>
      <c r="N173" s="50"/>
      <c r="O173" s="50"/>
      <c r="P173" s="45">
        <f t="shared" si="67"/>
        <v>22521.599999999999</v>
      </c>
      <c r="Q173" s="4" t="s">
        <v>509</v>
      </c>
      <c r="R173" s="4" t="s">
        <v>285</v>
      </c>
    </row>
    <row r="174" spans="1:18" ht="25.5" x14ac:dyDescent="0.25">
      <c r="A174" s="5" t="s">
        <v>407</v>
      </c>
      <c r="B174" s="43" t="s">
        <v>406</v>
      </c>
      <c r="C174" s="44" t="s">
        <v>76</v>
      </c>
      <c r="D174" s="46" t="s">
        <v>391</v>
      </c>
      <c r="E174" s="53">
        <v>23</v>
      </c>
      <c r="F174" s="43">
        <v>20</v>
      </c>
      <c r="G174" s="47">
        <v>48</v>
      </c>
      <c r="H174" s="6">
        <f t="shared" ref="H174" si="80">+F174*G174</f>
        <v>960</v>
      </c>
      <c r="I174" s="20">
        <v>44562</v>
      </c>
      <c r="J174" s="20">
        <v>44926</v>
      </c>
      <c r="K174" s="29">
        <f t="shared" si="71"/>
        <v>22080</v>
      </c>
      <c r="L174" s="11">
        <f t="shared" ref="L174" si="81">K174*2%</f>
        <v>441.6</v>
      </c>
      <c r="M174" s="49"/>
      <c r="N174" s="50"/>
      <c r="O174" s="50"/>
      <c r="P174" s="45">
        <f t="shared" ref="P174" si="82">SUM(K174:N174)</f>
        <v>22521.599999999999</v>
      </c>
      <c r="Q174" s="4" t="s">
        <v>509</v>
      </c>
      <c r="R174" s="4" t="s">
        <v>285</v>
      </c>
    </row>
    <row r="175" spans="1:18" ht="25.5" x14ac:dyDescent="0.25">
      <c r="A175" s="5" t="s">
        <v>407</v>
      </c>
      <c r="B175" s="43" t="s">
        <v>382</v>
      </c>
      <c r="C175" s="44" t="s">
        <v>389</v>
      </c>
      <c r="D175" s="46" t="s">
        <v>392</v>
      </c>
      <c r="E175" s="53">
        <v>20</v>
      </c>
      <c r="F175" s="43">
        <v>15</v>
      </c>
      <c r="G175" s="47">
        <v>48</v>
      </c>
      <c r="H175" s="6">
        <f t="shared" si="65"/>
        <v>720</v>
      </c>
      <c r="I175" s="20">
        <v>44562</v>
      </c>
      <c r="J175" s="20">
        <v>44926</v>
      </c>
      <c r="K175" s="29">
        <f t="shared" si="71"/>
        <v>14400</v>
      </c>
      <c r="L175" s="11"/>
      <c r="M175" s="49"/>
      <c r="N175" s="50">
        <f>K175*4%</f>
        <v>576</v>
      </c>
      <c r="O175" s="50"/>
      <c r="P175" s="45">
        <f t="shared" si="67"/>
        <v>14976</v>
      </c>
      <c r="Q175" s="4" t="s">
        <v>509</v>
      </c>
      <c r="R175" s="4" t="s">
        <v>285</v>
      </c>
    </row>
    <row r="176" spans="1:18" ht="25.5" x14ac:dyDescent="0.25">
      <c r="A176" s="5" t="s">
        <v>407</v>
      </c>
      <c r="B176" s="43" t="s">
        <v>383</v>
      </c>
      <c r="C176" s="44" t="s">
        <v>76</v>
      </c>
      <c r="D176" s="46" t="s">
        <v>392</v>
      </c>
      <c r="E176" s="53">
        <v>23</v>
      </c>
      <c r="F176" s="44">
        <v>15</v>
      </c>
      <c r="G176" s="46">
        <v>48</v>
      </c>
      <c r="H176" s="27">
        <f t="shared" ref="H176" si="83">F176*G176</f>
        <v>720</v>
      </c>
      <c r="I176" s="20">
        <v>44562</v>
      </c>
      <c r="J176" s="20">
        <v>44926</v>
      </c>
      <c r="K176" s="29">
        <f t="shared" si="71"/>
        <v>16560</v>
      </c>
      <c r="L176" s="11">
        <f>K176*2%</f>
        <v>331.2</v>
      </c>
      <c r="M176" s="49"/>
      <c r="N176" s="50"/>
      <c r="O176" s="50"/>
      <c r="P176" s="45">
        <f t="shared" ref="P176" si="84">SUM(K176:N176)</f>
        <v>16891.2</v>
      </c>
      <c r="Q176" s="4" t="s">
        <v>509</v>
      </c>
      <c r="R176" s="4" t="s">
        <v>285</v>
      </c>
    </row>
    <row r="177" spans="1:18" ht="25.5" x14ac:dyDescent="0.25">
      <c r="A177" s="5" t="s">
        <v>407</v>
      </c>
      <c r="B177" s="43" t="s">
        <v>384</v>
      </c>
      <c r="C177" s="44" t="s">
        <v>76</v>
      </c>
      <c r="D177" s="46" t="s">
        <v>392</v>
      </c>
      <c r="E177" s="53">
        <v>23</v>
      </c>
      <c r="F177" s="44">
        <v>12</v>
      </c>
      <c r="G177" s="46">
        <v>48</v>
      </c>
      <c r="H177" s="27">
        <f t="shared" ref="H177:H179" si="85">F177*G177</f>
        <v>576</v>
      </c>
      <c r="I177" s="60">
        <v>44562</v>
      </c>
      <c r="J177" s="20">
        <v>44926</v>
      </c>
      <c r="K177" s="29">
        <f t="shared" si="71"/>
        <v>13248</v>
      </c>
      <c r="L177" s="11">
        <f t="shared" ref="L177:L179" si="86">K177*2%</f>
        <v>264.95999999999998</v>
      </c>
      <c r="M177" s="49"/>
      <c r="N177" s="50"/>
      <c r="O177" s="50"/>
      <c r="P177" s="45">
        <f t="shared" si="67"/>
        <v>13512.96</v>
      </c>
      <c r="Q177" s="4" t="s">
        <v>509</v>
      </c>
      <c r="R177" s="4" t="s">
        <v>285</v>
      </c>
    </row>
    <row r="178" spans="1:18" ht="25.5" x14ac:dyDescent="0.25">
      <c r="A178" s="5" t="s">
        <v>407</v>
      </c>
      <c r="B178" s="43" t="s">
        <v>385</v>
      </c>
      <c r="C178" s="44" t="s">
        <v>76</v>
      </c>
      <c r="D178" s="46" t="s">
        <v>392</v>
      </c>
      <c r="E178" s="53">
        <v>23</v>
      </c>
      <c r="F178" s="44">
        <v>18</v>
      </c>
      <c r="G178" s="46">
        <v>48</v>
      </c>
      <c r="H178" s="27">
        <f t="shared" ref="H178" si="87">F178*G178</f>
        <v>864</v>
      </c>
      <c r="I178" s="20">
        <v>44562</v>
      </c>
      <c r="J178" s="20">
        <v>44926</v>
      </c>
      <c r="K178" s="29">
        <f t="shared" si="71"/>
        <v>19872</v>
      </c>
      <c r="L178" s="11">
        <f t="shared" ref="L178" si="88">K178*2%</f>
        <v>397.44</v>
      </c>
      <c r="M178" s="49"/>
      <c r="N178" s="50"/>
      <c r="O178" s="50"/>
      <c r="P178" s="45">
        <f t="shared" ref="P178" si="89">SUM(K178:N178)</f>
        <v>20269.439999999999</v>
      </c>
      <c r="Q178" s="4" t="s">
        <v>509</v>
      </c>
      <c r="R178" s="4" t="s">
        <v>285</v>
      </c>
    </row>
    <row r="179" spans="1:18" ht="25.5" x14ac:dyDescent="0.25">
      <c r="A179" s="5" t="s">
        <v>407</v>
      </c>
      <c r="B179" s="138" t="s">
        <v>386</v>
      </c>
      <c r="C179" s="120" t="s">
        <v>76</v>
      </c>
      <c r="D179" s="120" t="s">
        <v>392</v>
      </c>
      <c r="E179" s="139">
        <v>23</v>
      </c>
      <c r="F179" s="120">
        <v>15</v>
      </c>
      <c r="G179" s="120">
        <v>48</v>
      </c>
      <c r="H179" s="119">
        <f t="shared" si="85"/>
        <v>720</v>
      </c>
      <c r="I179" s="121">
        <v>44562</v>
      </c>
      <c r="J179" s="140">
        <v>44926</v>
      </c>
      <c r="K179" s="141">
        <f t="shared" si="71"/>
        <v>16560</v>
      </c>
      <c r="L179" s="142">
        <f t="shared" si="86"/>
        <v>331.2</v>
      </c>
      <c r="M179" s="143"/>
      <c r="N179" s="144"/>
      <c r="O179" s="144"/>
      <c r="P179" s="144">
        <f t="shared" si="67"/>
        <v>16891.2</v>
      </c>
      <c r="Q179" s="145" t="s">
        <v>509</v>
      </c>
      <c r="R179" s="4" t="s">
        <v>285</v>
      </c>
    </row>
    <row r="180" spans="1:18" ht="25.5" x14ac:dyDescent="0.25">
      <c r="A180" s="5" t="s">
        <v>8</v>
      </c>
      <c r="B180" s="138" t="s">
        <v>387</v>
      </c>
      <c r="C180" s="120" t="s">
        <v>390</v>
      </c>
      <c r="D180" s="120" t="s">
        <v>396</v>
      </c>
      <c r="E180" s="139">
        <v>20</v>
      </c>
      <c r="F180" s="138">
        <v>34</v>
      </c>
      <c r="G180" s="138">
        <v>20</v>
      </c>
      <c r="H180" s="104">
        <f t="shared" si="65"/>
        <v>680</v>
      </c>
      <c r="I180" s="140">
        <v>44161</v>
      </c>
      <c r="J180" s="140">
        <v>44712</v>
      </c>
      <c r="K180" s="141">
        <f t="shared" si="71"/>
        <v>13600</v>
      </c>
      <c r="L180" s="142"/>
      <c r="M180" s="143"/>
      <c r="N180" s="144">
        <f>K180*4%</f>
        <v>544</v>
      </c>
      <c r="O180" s="144"/>
      <c r="P180" s="144">
        <f t="shared" si="67"/>
        <v>14144</v>
      </c>
      <c r="Q180" s="145" t="s">
        <v>510</v>
      </c>
      <c r="R180" s="4" t="s">
        <v>285</v>
      </c>
    </row>
    <row r="181" spans="1:18" ht="25.5" x14ac:dyDescent="0.25">
      <c r="A181" s="5" t="s">
        <v>8</v>
      </c>
      <c r="B181" s="146" t="s">
        <v>552</v>
      </c>
      <c r="C181" s="146" t="s">
        <v>559</v>
      </c>
      <c r="D181" s="146" t="s">
        <v>560</v>
      </c>
      <c r="E181" s="147">
        <v>22</v>
      </c>
      <c r="F181" s="146">
        <v>12</v>
      </c>
      <c r="G181" s="138">
        <v>96</v>
      </c>
      <c r="H181" s="104">
        <f t="shared" si="65"/>
        <v>1152</v>
      </c>
      <c r="I181" s="140">
        <v>44607</v>
      </c>
      <c r="J181" s="140">
        <v>45336</v>
      </c>
      <c r="K181" s="141">
        <f t="shared" si="71"/>
        <v>25344</v>
      </c>
      <c r="L181" s="142">
        <f>K181*2%</f>
        <v>506.88</v>
      </c>
      <c r="M181" s="143"/>
      <c r="N181" s="144"/>
      <c r="O181" s="144"/>
      <c r="P181" s="144">
        <f t="shared" si="67"/>
        <v>25850.880000000001</v>
      </c>
      <c r="Q181" s="148" t="s">
        <v>563</v>
      </c>
      <c r="R181" s="4" t="s">
        <v>285</v>
      </c>
    </row>
    <row r="182" spans="1:18" ht="25.5" x14ac:dyDescent="0.25">
      <c r="A182" s="5" t="s">
        <v>8</v>
      </c>
      <c r="B182" s="132" t="s">
        <v>553</v>
      </c>
      <c r="C182" s="132" t="s">
        <v>168</v>
      </c>
      <c r="D182" s="146" t="s">
        <v>560</v>
      </c>
      <c r="E182" s="149">
        <v>20</v>
      </c>
      <c r="F182" s="132">
        <v>12</v>
      </c>
      <c r="G182" s="138">
        <v>96</v>
      </c>
      <c r="H182" s="104">
        <f t="shared" si="65"/>
        <v>1152</v>
      </c>
      <c r="I182" s="140">
        <v>44607</v>
      </c>
      <c r="J182" s="140">
        <v>45336</v>
      </c>
      <c r="K182" s="141">
        <f t="shared" si="71"/>
        <v>23040</v>
      </c>
      <c r="L182" s="142"/>
      <c r="M182" s="143"/>
      <c r="N182" s="144">
        <f>K182*4%</f>
        <v>921.6</v>
      </c>
      <c r="O182" s="144"/>
      <c r="P182" s="144">
        <f t="shared" si="67"/>
        <v>23961.599999999999</v>
      </c>
      <c r="Q182" s="148" t="s">
        <v>563</v>
      </c>
      <c r="R182" s="4" t="s">
        <v>285</v>
      </c>
    </row>
    <row r="183" spans="1:18" ht="25.5" x14ac:dyDescent="0.25">
      <c r="A183" s="5" t="s">
        <v>8</v>
      </c>
      <c r="B183" s="150" t="s">
        <v>554</v>
      </c>
      <c r="C183" s="151" t="s">
        <v>34</v>
      </c>
      <c r="D183" s="134" t="s">
        <v>561</v>
      </c>
      <c r="E183" s="152">
        <v>25</v>
      </c>
      <c r="F183" s="150">
        <v>5</v>
      </c>
      <c r="G183" s="137">
        <v>20</v>
      </c>
      <c r="H183" s="134">
        <f t="shared" ref="H183:H188" si="90">F183*G183</f>
        <v>100</v>
      </c>
      <c r="I183" s="135">
        <v>44607</v>
      </c>
      <c r="J183" s="136">
        <v>44742</v>
      </c>
      <c r="K183" s="141">
        <f t="shared" si="71"/>
        <v>2500</v>
      </c>
      <c r="L183" s="142">
        <f>K183*2%</f>
        <v>50</v>
      </c>
      <c r="M183" s="143"/>
      <c r="N183" s="144"/>
      <c r="O183" s="144"/>
      <c r="P183" s="144">
        <f t="shared" si="67"/>
        <v>2550</v>
      </c>
      <c r="Q183" s="148" t="s">
        <v>564</v>
      </c>
      <c r="R183" s="4" t="s">
        <v>285</v>
      </c>
    </row>
    <row r="184" spans="1:18" ht="25.5" x14ac:dyDescent="0.25">
      <c r="A184" s="5" t="s">
        <v>8</v>
      </c>
      <c r="B184" s="134" t="s">
        <v>555</v>
      </c>
      <c r="C184" s="132" t="s">
        <v>34</v>
      </c>
      <c r="D184" s="134" t="s">
        <v>561</v>
      </c>
      <c r="E184" s="133">
        <v>25</v>
      </c>
      <c r="F184" s="134">
        <v>5</v>
      </c>
      <c r="G184" s="137">
        <v>20</v>
      </c>
      <c r="H184" s="134">
        <f t="shared" si="90"/>
        <v>100</v>
      </c>
      <c r="I184" s="135">
        <v>44607</v>
      </c>
      <c r="J184" s="136">
        <v>44742</v>
      </c>
      <c r="K184" s="141">
        <f t="shared" si="71"/>
        <v>2500</v>
      </c>
      <c r="L184" s="142">
        <f t="shared" ref="L184:L188" si="91">K184*2%</f>
        <v>50</v>
      </c>
      <c r="M184" s="143"/>
      <c r="N184" s="144"/>
      <c r="O184" s="144"/>
      <c r="P184" s="144">
        <f t="shared" si="67"/>
        <v>2550</v>
      </c>
      <c r="Q184" s="148" t="s">
        <v>564</v>
      </c>
      <c r="R184" s="4" t="s">
        <v>285</v>
      </c>
    </row>
    <row r="185" spans="1:18" ht="25.5" x14ac:dyDescent="0.25">
      <c r="A185" s="5" t="s">
        <v>8</v>
      </c>
      <c r="B185" s="134" t="s">
        <v>556</v>
      </c>
      <c r="C185" s="132" t="s">
        <v>34</v>
      </c>
      <c r="D185" s="134" t="s">
        <v>562</v>
      </c>
      <c r="E185" s="133">
        <v>25</v>
      </c>
      <c r="F185" s="134">
        <v>18</v>
      </c>
      <c r="G185" s="137">
        <v>20</v>
      </c>
      <c r="H185" s="134">
        <f t="shared" si="90"/>
        <v>360</v>
      </c>
      <c r="I185" s="135">
        <v>44743</v>
      </c>
      <c r="J185" s="136">
        <v>44895</v>
      </c>
      <c r="K185" s="141">
        <f t="shared" si="71"/>
        <v>9000</v>
      </c>
      <c r="L185" s="142">
        <f t="shared" si="91"/>
        <v>180</v>
      </c>
      <c r="M185" s="143"/>
      <c r="N185" s="144"/>
      <c r="O185" s="144"/>
      <c r="P185" s="144">
        <f t="shared" si="67"/>
        <v>9180</v>
      </c>
      <c r="Q185" s="148" t="s">
        <v>565</v>
      </c>
      <c r="R185" s="4" t="s">
        <v>285</v>
      </c>
    </row>
    <row r="186" spans="1:18" ht="25.5" x14ac:dyDescent="0.25">
      <c r="A186" s="5" t="s">
        <v>8</v>
      </c>
      <c r="B186" s="134" t="s">
        <v>557</v>
      </c>
      <c r="C186" s="132" t="s">
        <v>34</v>
      </c>
      <c r="D186" s="134" t="s">
        <v>562</v>
      </c>
      <c r="E186" s="133">
        <v>25</v>
      </c>
      <c r="F186" s="134">
        <v>18</v>
      </c>
      <c r="G186" s="137">
        <v>20</v>
      </c>
      <c r="H186" s="134">
        <f t="shared" si="90"/>
        <v>360</v>
      </c>
      <c r="I186" s="135">
        <v>44743</v>
      </c>
      <c r="J186" s="136">
        <v>44895</v>
      </c>
      <c r="K186" s="141">
        <f t="shared" si="71"/>
        <v>9000</v>
      </c>
      <c r="L186" s="142">
        <f t="shared" si="91"/>
        <v>180</v>
      </c>
      <c r="M186" s="143"/>
      <c r="N186" s="144"/>
      <c r="O186" s="144"/>
      <c r="P186" s="144">
        <f t="shared" si="67"/>
        <v>9180</v>
      </c>
      <c r="Q186" s="148" t="s">
        <v>565</v>
      </c>
      <c r="R186" s="4" t="s">
        <v>285</v>
      </c>
    </row>
    <row r="187" spans="1:18" ht="25.5" x14ac:dyDescent="0.25">
      <c r="A187" s="5" t="s">
        <v>8</v>
      </c>
      <c r="B187" s="134" t="s">
        <v>133</v>
      </c>
      <c r="C187" s="132" t="s">
        <v>34</v>
      </c>
      <c r="D187" s="134" t="s">
        <v>562</v>
      </c>
      <c r="E187" s="133">
        <v>25</v>
      </c>
      <c r="F187" s="134">
        <v>18</v>
      </c>
      <c r="G187" s="137">
        <v>20</v>
      </c>
      <c r="H187" s="134">
        <f t="shared" si="90"/>
        <v>360</v>
      </c>
      <c r="I187" s="135">
        <v>44607</v>
      </c>
      <c r="J187" s="136">
        <v>44895</v>
      </c>
      <c r="K187" s="141">
        <f t="shared" si="71"/>
        <v>9000</v>
      </c>
      <c r="L187" s="142">
        <f t="shared" si="91"/>
        <v>180</v>
      </c>
      <c r="M187" s="143"/>
      <c r="N187" s="144"/>
      <c r="O187" s="144"/>
      <c r="P187" s="144">
        <f t="shared" si="67"/>
        <v>9180</v>
      </c>
      <c r="Q187" s="148" t="s">
        <v>565</v>
      </c>
      <c r="R187" s="4" t="s">
        <v>285</v>
      </c>
    </row>
    <row r="188" spans="1:18" ht="25.5" x14ac:dyDescent="0.25">
      <c r="A188" s="5" t="s">
        <v>8</v>
      </c>
      <c r="B188" s="153" t="s">
        <v>558</v>
      </c>
      <c r="C188" s="146" t="s">
        <v>34</v>
      </c>
      <c r="D188" s="153" t="s">
        <v>562</v>
      </c>
      <c r="E188" s="154">
        <v>25</v>
      </c>
      <c r="F188" s="153">
        <v>18</v>
      </c>
      <c r="G188" s="155">
        <v>20</v>
      </c>
      <c r="H188" s="153">
        <f t="shared" si="90"/>
        <v>360</v>
      </c>
      <c r="I188" s="156">
        <v>44607</v>
      </c>
      <c r="J188" s="136">
        <v>44895</v>
      </c>
      <c r="K188" s="141">
        <f t="shared" si="71"/>
        <v>9000</v>
      </c>
      <c r="L188" s="142">
        <f t="shared" si="91"/>
        <v>180</v>
      </c>
      <c r="M188" s="143"/>
      <c r="N188" s="144"/>
      <c r="O188" s="144"/>
      <c r="P188" s="144">
        <f t="shared" si="67"/>
        <v>9180</v>
      </c>
      <c r="Q188" s="148" t="s">
        <v>565</v>
      </c>
      <c r="R188" s="4" t="s">
        <v>285</v>
      </c>
    </row>
    <row r="189" spans="1:18" ht="21.75" customHeight="1" x14ac:dyDescent="0.25">
      <c r="A189" s="5" t="s">
        <v>8</v>
      </c>
      <c r="B189" s="138" t="s">
        <v>500</v>
      </c>
      <c r="C189" s="120" t="s">
        <v>504</v>
      </c>
      <c r="D189" s="157" t="s">
        <v>502</v>
      </c>
      <c r="E189" s="158">
        <v>25</v>
      </c>
      <c r="F189" s="159">
        <v>30</v>
      </c>
      <c r="G189" s="159">
        <v>48</v>
      </c>
      <c r="H189" s="159">
        <f t="shared" ref="H189" si="92">F189*G189</f>
        <v>1440</v>
      </c>
      <c r="I189" s="160">
        <v>44571</v>
      </c>
      <c r="J189" s="160">
        <v>44935</v>
      </c>
      <c r="K189" s="141">
        <f t="shared" si="71"/>
        <v>36000</v>
      </c>
      <c r="L189" s="161">
        <f>K189*22%</f>
        <v>7920</v>
      </c>
      <c r="M189" s="161"/>
      <c r="N189" s="161">
        <f>(K189+L189)*4%</f>
        <v>1756.8</v>
      </c>
      <c r="O189" s="161"/>
      <c r="P189" s="144">
        <f t="shared" si="67"/>
        <v>45676.800000000003</v>
      </c>
      <c r="Q189" s="145" t="s">
        <v>501</v>
      </c>
      <c r="R189" s="4" t="s">
        <v>581</v>
      </c>
    </row>
    <row r="190" spans="1:18" ht="25.5" x14ac:dyDescent="0.25">
      <c r="A190" s="5" t="s">
        <v>8</v>
      </c>
      <c r="B190" s="130" t="s">
        <v>252</v>
      </c>
      <c r="C190" s="131" t="s">
        <v>260</v>
      </c>
      <c r="D190" s="131" t="s">
        <v>110</v>
      </c>
      <c r="E190" s="162">
        <v>26</v>
      </c>
      <c r="F190" s="131">
        <v>13</v>
      </c>
      <c r="G190" s="131">
        <v>12</v>
      </c>
      <c r="H190" s="131">
        <f t="shared" ref="H190:H219" si="93">F190*G190</f>
        <v>156</v>
      </c>
      <c r="I190" s="163">
        <v>44562</v>
      </c>
      <c r="J190" s="140">
        <v>44651</v>
      </c>
      <c r="K190" s="164">
        <v>1872</v>
      </c>
      <c r="L190" s="165"/>
      <c r="M190" s="165"/>
      <c r="N190" s="165"/>
      <c r="O190" s="144"/>
      <c r="P190" s="142">
        <f t="shared" ref="P190:P204" si="94">SUM(K190:O190)</f>
        <v>1872</v>
      </c>
      <c r="Q190" s="145" t="s">
        <v>522</v>
      </c>
      <c r="R190" s="4" t="s">
        <v>285</v>
      </c>
    </row>
    <row r="191" spans="1:18" ht="25.5" x14ac:dyDescent="0.25">
      <c r="A191" s="5" t="s">
        <v>8</v>
      </c>
      <c r="B191" s="124" t="s">
        <v>111</v>
      </c>
      <c r="C191" s="123" t="s">
        <v>76</v>
      </c>
      <c r="D191" s="123" t="s">
        <v>110</v>
      </c>
      <c r="E191" s="126">
        <v>23</v>
      </c>
      <c r="F191" s="124">
        <v>22</v>
      </c>
      <c r="G191" s="124">
        <v>12</v>
      </c>
      <c r="H191" s="124">
        <f t="shared" si="93"/>
        <v>264</v>
      </c>
      <c r="I191" s="51">
        <v>44562</v>
      </c>
      <c r="J191" s="20">
        <v>44651</v>
      </c>
      <c r="K191" s="81">
        <f t="shared" ref="K191:K203" si="95">E191*F191*G191</f>
        <v>6072</v>
      </c>
      <c r="L191" s="127">
        <f t="shared" ref="L191:L192" si="96">K191*2%</f>
        <v>121.44</v>
      </c>
      <c r="M191" s="127"/>
      <c r="N191" s="127"/>
      <c r="O191" s="58"/>
      <c r="P191" s="59">
        <f t="shared" ref="P191:P192" si="97">SUM(K191:O191)</f>
        <v>6193.44</v>
      </c>
      <c r="Q191" s="4" t="s">
        <v>472</v>
      </c>
      <c r="R191" s="4" t="s">
        <v>285</v>
      </c>
    </row>
    <row r="192" spans="1:18" ht="25.5" x14ac:dyDescent="0.25">
      <c r="A192" s="5" t="s">
        <v>8</v>
      </c>
      <c r="B192" s="124" t="s">
        <v>111</v>
      </c>
      <c r="C192" s="123" t="s">
        <v>76</v>
      </c>
      <c r="D192" s="123" t="s">
        <v>110</v>
      </c>
      <c r="E192" s="126">
        <v>23</v>
      </c>
      <c r="F192" s="124">
        <v>20</v>
      </c>
      <c r="G192" s="124">
        <v>36</v>
      </c>
      <c r="H192" s="124">
        <f t="shared" si="93"/>
        <v>720</v>
      </c>
      <c r="I192" s="51">
        <v>44652</v>
      </c>
      <c r="J192" s="20">
        <v>44926</v>
      </c>
      <c r="K192" s="81">
        <f t="shared" si="95"/>
        <v>16560</v>
      </c>
      <c r="L192" s="127">
        <f t="shared" si="96"/>
        <v>331.2</v>
      </c>
      <c r="M192" s="127"/>
      <c r="N192" s="127"/>
      <c r="O192" s="58"/>
      <c r="P192" s="59">
        <f t="shared" si="97"/>
        <v>16891.2</v>
      </c>
      <c r="Q192" s="4" t="s">
        <v>533</v>
      </c>
      <c r="R192" s="4" t="s">
        <v>285</v>
      </c>
    </row>
    <row r="193" spans="1:18" ht="25.5" x14ac:dyDescent="0.25">
      <c r="A193" s="5" t="s">
        <v>8</v>
      </c>
      <c r="B193" s="124" t="s">
        <v>113</v>
      </c>
      <c r="C193" s="123" t="s">
        <v>76</v>
      </c>
      <c r="D193" s="123" t="s">
        <v>110</v>
      </c>
      <c r="E193" s="125">
        <v>23</v>
      </c>
      <c r="F193" s="123">
        <v>32</v>
      </c>
      <c r="G193" s="124">
        <v>12</v>
      </c>
      <c r="H193" s="123">
        <f t="shared" si="93"/>
        <v>384</v>
      </c>
      <c r="I193" s="51">
        <v>44562</v>
      </c>
      <c r="J193" s="20">
        <v>44651</v>
      </c>
      <c r="K193" s="52">
        <f t="shared" si="95"/>
        <v>8832</v>
      </c>
      <c r="L193" s="39">
        <f t="shared" ref="L193:L214" si="98">K193*2%</f>
        <v>176.64000000000001</v>
      </c>
      <c r="M193" s="39"/>
      <c r="N193" s="39"/>
      <c r="O193" s="50"/>
      <c r="P193" s="11">
        <f t="shared" si="94"/>
        <v>9008.64</v>
      </c>
      <c r="Q193" s="4" t="s">
        <v>472</v>
      </c>
      <c r="R193" s="4" t="s">
        <v>285</v>
      </c>
    </row>
    <row r="194" spans="1:18" ht="27.75" customHeight="1" x14ac:dyDescent="0.25">
      <c r="A194" s="5" t="s">
        <v>8</v>
      </c>
      <c r="B194" s="124" t="s">
        <v>113</v>
      </c>
      <c r="C194" s="123" t="s">
        <v>76</v>
      </c>
      <c r="D194" s="123" t="s">
        <v>110</v>
      </c>
      <c r="E194" s="125">
        <v>23</v>
      </c>
      <c r="F194" s="123">
        <v>26</v>
      </c>
      <c r="G194" s="124">
        <v>36</v>
      </c>
      <c r="H194" s="123">
        <f t="shared" ref="H194" si="99">F194*G194</f>
        <v>936</v>
      </c>
      <c r="I194" s="51">
        <v>44652</v>
      </c>
      <c r="J194" s="20">
        <v>44926</v>
      </c>
      <c r="K194" s="52">
        <f t="shared" si="95"/>
        <v>21528</v>
      </c>
      <c r="L194" s="39">
        <f t="shared" ref="L194" si="100">K194*2%</f>
        <v>430.56</v>
      </c>
      <c r="M194" s="39"/>
      <c r="N194" s="39"/>
      <c r="O194" s="50"/>
      <c r="P194" s="11">
        <f t="shared" ref="P194" si="101">SUM(K194:O194)</f>
        <v>21958.560000000001</v>
      </c>
      <c r="Q194" s="4" t="s">
        <v>533</v>
      </c>
      <c r="R194" s="4" t="s">
        <v>285</v>
      </c>
    </row>
    <row r="195" spans="1:18" ht="25.5" x14ac:dyDescent="0.25">
      <c r="A195" s="5" t="s">
        <v>8</v>
      </c>
      <c r="B195" s="124" t="s">
        <v>114</v>
      </c>
      <c r="C195" s="123" t="s">
        <v>76</v>
      </c>
      <c r="D195" s="123" t="s">
        <v>110</v>
      </c>
      <c r="E195" s="125">
        <v>23</v>
      </c>
      <c r="F195" s="123">
        <v>2</v>
      </c>
      <c r="G195" s="124">
        <v>12</v>
      </c>
      <c r="H195" s="123">
        <f t="shared" si="93"/>
        <v>24</v>
      </c>
      <c r="I195" s="51">
        <v>44562</v>
      </c>
      <c r="J195" s="20">
        <v>44651</v>
      </c>
      <c r="K195" s="52">
        <f t="shared" si="95"/>
        <v>552</v>
      </c>
      <c r="L195" s="39">
        <f t="shared" si="98"/>
        <v>11.040000000000001</v>
      </c>
      <c r="M195" s="39"/>
      <c r="N195" s="39"/>
      <c r="O195" s="50"/>
      <c r="P195" s="11">
        <f t="shared" si="94"/>
        <v>563.04</v>
      </c>
      <c r="Q195" s="4" t="s">
        <v>522</v>
      </c>
      <c r="R195" s="4" t="s">
        <v>285</v>
      </c>
    </row>
    <row r="196" spans="1:18" ht="25.5" x14ac:dyDescent="0.25">
      <c r="A196" s="5" t="s">
        <v>8</v>
      </c>
      <c r="B196" s="124" t="s">
        <v>115</v>
      </c>
      <c r="C196" s="6" t="s">
        <v>34</v>
      </c>
      <c r="D196" s="123" t="s">
        <v>110</v>
      </c>
      <c r="E196" s="125">
        <v>22</v>
      </c>
      <c r="F196" s="123">
        <v>15</v>
      </c>
      <c r="G196" s="124">
        <v>24</v>
      </c>
      <c r="H196" s="123">
        <f t="shared" si="93"/>
        <v>360</v>
      </c>
      <c r="I196" s="51">
        <v>44562</v>
      </c>
      <c r="J196" s="20">
        <v>44742</v>
      </c>
      <c r="K196" s="52">
        <f t="shared" si="95"/>
        <v>7920</v>
      </c>
      <c r="L196" s="39">
        <f t="shared" si="98"/>
        <v>158.4</v>
      </c>
      <c r="M196" s="39"/>
      <c r="N196" s="39"/>
      <c r="O196" s="50"/>
      <c r="P196" s="11">
        <f t="shared" si="94"/>
        <v>8078.4</v>
      </c>
      <c r="Q196" s="4" t="s">
        <v>522</v>
      </c>
      <c r="R196" s="4" t="s">
        <v>285</v>
      </c>
    </row>
    <row r="197" spans="1:18" ht="25.5" x14ac:dyDescent="0.25">
      <c r="A197" s="5" t="s">
        <v>8</v>
      </c>
      <c r="B197" s="124" t="s">
        <v>116</v>
      </c>
      <c r="C197" s="123" t="s">
        <v>76</v>
      </c>
      <c r="D197" s="123" t="s">
        <v>110</v>
      </c>
      <c r="E197" s="125">
        <v>23</v>
      </c>
      <c r="F197" s="123">
        <v>5</v>
      </c>
      <c r="G197" s="124">
        <v>12</v>
      </c>
      <c r="H197" s="123">
        <f t="shared" si="93"/>
        <v>60</v>
      </c>
      <c r="I197" s="51">
        <v>44562</v>
      </c>
      <c r="J197" s="20">
        <v>44651</v>
      </c>
      <c r="K197" s="52">
        <f t="shared" si="95"/>
        <v>1380</v>
      </c>
      <c r="L197" s="39">
        <f t="shared" si="98"/>
        <v>27.6</v>
      </c>
      <c r="M197" s="39"/>
      <c r="N197" s="39"/>
      <c r="O197" s="50"/>
      <c r="P197" s="11">
        <f t="shared" si="94"/>
        <v>1407.6</v>
      </c>
      <c r="Q197" s="4" t="s">
        <v>522</v>
      </c>
      <c r="R197" s="4" t="s">
        <v>285</v>
      </c>
    </row>
    <row r="198" spans="1:18" ht="25.5" x14ac:dyDescent="0.25">
      <c r="A198" s="5" t="s">
        <v>8</v>
      </c>
      <c r="B198" s="124" t="s">
        <v>117</v>
      </c>
      <c r="C198" s="123" t="s">
        <v>76</v>
      </c>
      <c r="D198" s="123" t="s">
        <v>110</v>
      </c>
      <c r="E198" s="125">
        <v>23</v>
      </c>
      <c r="F198" s="123">
        <v>14</v>
      </c>
      <c r="G198" s="124">
        <v>48</v>
      </c>
      <c r="H198" s="123">
        <f t="shared" si="93"/>
        <v>672</v>
      </c>
      <c r="I198" s="51">
        <v>44562</v>
      </c>
      <c r="J198" s="20">
        <v>44926</v>
      </c>
      <c r="K198" s="52">
        <f t="shared" si="95"/>
        <v>15456</v>
      </c>
      <c r="L198" s="39">
        <f t="shared" si="98"/>
        <v>309.12</v>
      </c>
      <c r="M198" s="39"/>
      <c r="N198" s="39"/>
      <c r="O198" s="50"/>
      <c r="P198" s="11">
        <f t="shared" si="94"/>
        <v>15765.12</v>
      </c>
      <c r="Q198" s="4" t="s">
        <v>522</v>
      </c>
      <c r="R198" s="4" t="s">
        <v>285</v>
      </c>
    </row>
    <row r="199" spans="1:18" ht="25.5" x14ac:dyDescent="0.25">
      <c r="A199" s="5" t="s">
        <v>8</v>
      </c>
      <c r="B199" s="124" t="s">
        <v>118</v>
      </c>
      <c r="C199" s="123" t="s">
        <v>76</v>
      </c>
      <c r="D199" s="123" t="s">
        <v>110</v>
      </c>
      <c r="E199" s="125">
        <v>23</v>
      </c>
      <c r="F199" s="123">
        <v>34</v>
      </c>
      <c r="G199" s="124">
        <v>48</v>
      </c>
      <c r="H199" s="123">
        <f t="shared" si="93"/>
        <v>1632</v>
      </c>
      <c r="I199" s="51">
        <v>44562</v>
      </c>
      <c r="J199" s="20">
        <v>44926</v>
      </c>
      <c r="K199" s="52">
        <f t="shared" si="95"/>
        <v>37536</v>
      </c>
      <c r="L199" s="39">
        <f t="shared" si="98"/>
        <v>750.72</v>
      </c>
      <c r="M199" s="39"/>
      <c r="N199" s="39"/>
      <c r="O199" s="50"/>
      <c r="P199" s="11">
        <f t="shared" si="94"/>
        <v>38286.720000000001</v>
      </c>
      <c r="Q199" s="4" t="s">
        <v>522</v>
      </c>
      <c r="R199" s="4" t="s">
        <v>285</v>
      </c>
    </row>
    <row r="200" spans="1:18" ht="25.5" x14ac:dyDescent="0.25">
      <c r="A200" s="5" t="s">
        <v>8</v>
      </c>
      <c r="B200" s="124" t="s">
        <v>336</v>
      </c>
      <c r="C200" s="123" t="s">
        <v>76</v>
      </c>
      <c r="D200" s="123" t="s">
        <v>110</v>
      </c>
      <c r="E200" s="125">
        <v>23</v>
      </c>
      <c r="F200" s="123">
        <v>34</v>
      </c>
      <c r="G200" s="124">
        <v>48</v>
      </c>
      <c r="H200" s="123">
        <f t="shared" si="93"/>
        <v>1632</v>
      </c>
      <c r="I200" s="51">
        <v>44562</v>
      </c>
      <c r="J200" s="20">
        <v>44926</v>
      </c>
      <c r="K200" s="52">
        <f t="shared" si="95"/>
        <v>37536</v>
      </c>
      <c r="L200" s="39">
        <f t="shared" si="98"/>
        <v>750.72</v>
      </c>
      <c r="M200" s="39"/>
      <c r="N200" s="39"/>
      <c r="O200" s="50"/>
      <c r="P200" s="11">
        <f t="shared" si="94"/>
        <v>38286.720000000001</v>
      </c>
      <c r="Q200" s="4" t="s">
        <v>522</v>
      </c>
      <c r="R200" s="4" t="s">
        <v>285</v>
      </c>
    </row>
    <row r="201" spans="1:18" ht="25.5" x14ac:dyDescent="0.25">
      <c r="A201" s="5" t="s">
        <v>8</v>
      </c>
      <c r="B201" s="124" t="s">
        <v>119</v>
      </c>
      <c r="C201" s="123" t="s">
        <v>76</v>
      </c>
      <c r="D201" s="123" t="s">
        <v>110</v>
      </c>
      <c r="E201" s="126">
        <v>23</v>
      </c>
      <c r="F201" s="124">
        <v>21</v>
      </c>
      <c r="G201" s="124">
        <v>48</v>
      </c>
      <c r="H201" s="124">
        <f t="shared" si="93"/>
        <v>1008</v>
      </c>
      <c r="I201" s="51">
        <v>44562</v>
      </c>
      <c r="J201" s="20">
        <v>44926</v>
      </c>
      <c r="K201" s="52">
        <f t="shared" si="95"/>
        <v>23184</v>
      </c>
      <c r="L201" s="127">
        <f t="shared" si="98"/>
        <v>463.68</v>
      </c>
      <c r="M201" s="127"/>
      <c r="N201" s="127"/>
      <c r="O201" s="58"/>
      <c r="P201" s="59">
        <f t="shared" si="94"/>
        <v>23647.68</v>
      </c>
      <c r="Q201" s="4" t="s">
        <v>522</v>
      </c>
      <c r="R201" s="4" t="s">
        <v>285</v>
      </c>
    </row>
    <row r="202" spans="1:18" ht="25.5" x14ac:dyDescent="0.25">
      <c r="A202" s="5" t="s">
        <v>8</v>
      </c>
      <c r="B202" s="124" t="s">
        <v>120</v>
      </c>
      <c r="C202" s="123" t="s">
        <v>76</v>
      </c>
      <c r="D202" s="123" t="s">
        <v>110</v>
      </c>
      <c r="E202" s="125">
        <v>23</v>
      </c>
      <c r="F202" s="123">
        <v>15</v>
      </c>
      <c r="G202" s="124">
        <v>48</v>
      </c>
      <c r="H202" s="123">
        <f t="shared" si="93"/>
        <v>720</v>
      </c>
      <c r="I202" s="51">
        <v>44562</v>
      </c>
      <c r="J202" s="20">
        <v>44926</v>
      </c>
      <c r="K202" s="52">
        <f t="shared" si="95"/>
        <v>16560</v>
      </c>
      <c r="L202" s="39">
        <f t="shared" si="98"/>
        <v>331.2</v>
      </c>
      <c r="M202" s="39"/>
      <c r="N202" s="39"/>
      <c r="O202" s="50"/>
      <c r="P202" s="11">
        <f t="shared" si="94"/>
        <v>16891.2</v>
      </c>
      <c r="Q202" s="4" t="s">
        <v>522</v>
      </c>
      <c r="R202" s="4" t="s">
        <v>285</v>
      </c>
    </row>
    <row r="203" spans="1:18" ht="25.5" x14ac:dyDescent="0.25">
      <c r="A203" s="5" t="s">
        <v>8</v>
      </c>
      <c r="B203" s="123" t="s">
        <v>122</v>
      </c>
      <c r="C203" s="123" t="s">
        <v>76</v>
      </c>
      <c r="D203" s="123" t="s">
        <v>121</v>
      </c>
      <c r="E203" s="125">
        <v>23</v>
      </c>
      <c r="F203" s="123">
        <v>5</v>
      </c>
      <c r="G203" s="124">
        <v>48</v>
      </c>
      <c r="H203" s="43">
        <f t="shared" si="93"/>
        <v>240</v>
      </c>
      <c r="I203" s="51">
        <v>44562</v>
      </c>
      <c r="J203" s="20">
        <v>44926</v>
      </c>
      <c r="K203" s="52">
        <f t="shared" si="95"/>
        <v>5520</v>
      </c>
      <c r="L203" s="50">
        <f t="shared" si="98"/>
        <v>110.4</v>
      </c>
      <c r="M203" s="52"/>
      <c r="N203" s="52"/>
      <c r="O203" s="52"/>
      <c r="P203" s="11">
        <f t="shared" si="94"/>
        <v>5630.4</v>
      </c>
      <c r="Q203" s="4" t="s">
        <v>522</v>
      </c>
      <c r="R203" s="4" t="s">
        <v>285</v>
      </c>
    </row>
    <row r="204" spans="1:18" ht="25.5" x14ac:dyDescent="0.25">
      <c r="A204" s="5" t="s">
        <v>8</v>
      </c>
      <c r="B204" s="123" t="s">
        <v>123</v>
      </c>
      <c r="C204" s="123" t="s">
        <v>76</v>
      </c>
      <c r="D204" s="123" t="s">
        <v>121</v>
      </c>
      <c r="E204" s="125">
        <v>23</v>
      </c>
      <c r="F204" s="123">
        <v>11</v>
      </c>
      <c r="G204" s="124">
        <v>48</v>
      </c>
      <c r="H204" s="43">
        <f t="shared" si="93"/>
        <v>528</v>
      </c>
      <c r="I204" s="51">
        <v>44562</v>
      </c>
      <c r="J204" s="20">
        <v>44926</v>
      </c>
      <c r="K204" s="128">
        <f>(E204*F204*G204)</f>
        <v>12144</v>
      </c>
      <c r="L204" s="50">
        <f t="shared" si="98"/>
        <v>242.88</v>
      </c>
      <c r="M204" s="52"/>
      <c r="N204" s="52"/>
      <c r="O204" s="52"/>
      <c r="P204" s="11">
        <f t="shared" si="94"/>
        <v>12386.88</v>
      </c>
      <c r="Q204" s="4" t="s">
        <v>522</v>
      </c>
      <c r="R204" s="4" t="s">
        <v>285</v>
      </c>
    </row>
    <row r="205" spans="1:18" ht="25.5" x14ac:dyDescent="0.25">
      <c r="A205" s="5" t="s">
        <v>8</v>
      </c>
      <c r="B205" s="123" t="s">
        <v>124</v>
      </c>
      <c r="C205" s="123" t="s">
        <v>76</v>
      </c>
      <c r="D205" s="123" t="s">
        <v>121</v>
      </c>
      <c r="E205" s="125">
        <v>23</v>
      </c>
      <c r="F205" s="123">
        <v>13</v>
      </c>
      <c r="G205" s="124">
        <v>48</v>
      </c>
      <c r="H205" s="43">
        <f t="shared" si="93"/>
        <v>624</v>
      </c>
      <c r="I205" s="51">
        <v>44562</v>
      </c>
      <c r="J205" s="20">
        <v>44926</v>
      </c>
      <c r="K205" s="128">
        <f>(E205*F205*G205)</f>
        <v>14352</v>
      </c>
      <c r="L205" s="50">
        <f t="shared" si="98"/>
        <v>287.04000000000002</v>
      </c>
      <c r="M205" s="52"/>
      <c r="N205" s="52"/>
      <c r="O205" s="52"/>
      <c r="P205" s="50">
        <f>SUM(K205:N205)</f>
        <v>14639.04</v>
      </c>
      <c r="Q205" s="4" t="s">
        <v>522</v>
      </c>
      <c r="R205" s="4" t="s">
        <v>285</v>
      </c>
    </row>
    <row r="206" spans="1:18" ht="25.5" x14ac:dyDescent="0.25">
      <c r="A206" s="5" t="s">
        <v>8</v>
      </c>
      <c r="B206" s="123" t="s">
        <v>125</v>
      </c>
      <c r="C206" s="123" t="s">
        <v>76</v>
      </c>
      <c r="D206" s="123" t="s">
        <v>121</v>
      </c>
      <c r="E206" s="125">
        <v>23</v>
      </c>
      <c r="F206" s="123">
        <v>7</v>
      </c>
      <c r="G206" s="124">
        <v>48</v>
      </c>
      <c r="H206" s="43">
        <f t="shared" si="93"/>
        <v>336</v>
      </c>
      <c r="I206" s="51">
        <v>44562</v>
      </c>
      <c r="J206" s="20">
        <v>44926</v>
      </c>
      <c r="K206" s="128">
        <f>(E206*F206*G206)</f>
        <v>7728</v>
      </c>
      <c r="L206" s="50">
        <f t="shared" si="98"/>
        <v>154.56</v>
      </c>
      <c r="M206" s="52"/>
      <c r="N206" s="52"/>
      <c r="O206" s="52"/>
      <c r="P206" s="50">
        <f>SUM(K206:N206)</f>
        <v>7882.56</v>
      </c>
      <c r="Q206" s="4" t="s">
        <v>522</v>
      </c>
      <c r="R206" s="4" t="s">
        <v>285</v>
      </c>
    </row>
    <row r="207" spans="1:18" ht="25.5" x14ac:dyDescent="0.25">
      <c r="A207" s="5" t="s">
        <v>8</v>
      </c>
      <c r="B207" s="123" t="s">
        <v>126</v>
      </c>
      <c r="C207" s="123" t="s">
        <v>76</v>
      </c>
      <c r="D207" s="123" t="s">
        <v>121</v>
      </c>
      <c r="E207" s="125">
        <v>23</v>
      </c>
      <c r="F207" s="123">
        <v>12</v>
      </c>
      <c r="G207" s="124">
        <v>48</v>
      </c>
      <c r="H207" s="43">
        <f t="shared" si="93"/>
        <v>576</v>
      </c>
      <c r="I207" s="51">
        <v>44562</v>
      </c>
      <c r="J207" s="20">
        <v>44926</v>
      </c>
      <c r="K207" s="128">
        <f>(E207*F207*G207)</f>
        <v>13248</v>
      </c>
      <c r="L207" s="50">
        <f t="shared" si="98"/>
        <v>264.95999999999998</v>
      </c>
      <c r="M207" s="52"/>
      <c r="N207" s="52"/>
      <c r="O207" s="52"/>
      <c r="P207" s="50">
        <f>SUM(K207:N207)</f>
        <v>13512.96</v>
      </c>
      <c r="Q207" s="4" t="s">
        <v>522</v>
      </c>
      <c r="R207" s="4" t="s">
        <v>285</v>
      </c>
    </row>
    <row r="208" spans="1:18" ht="25.5" x14ac:dyDescent="0.25">
      <c r="A208" s="5" t="s">
        <v>8</v>
      </c>
      <c r="B208" s="124" t="s">
        <v>128</v>
      </c>
      <c r="C208" s="123" t="s">
        <v>76</v>
      </c>
      <c r="D208" s="123" t="s">
        <v>127</v>
      </c>
      <c r="E208" s="125">
        <v>23</v>
      </c>
      <c r="F208" s="123">
        <v>10</v>
      </c>
      <c r="G208" s="124">
        <v>48</v>
      </c>
      <c r="H208" s="123">
        <f t="shared" si="93"/>
        <v>480</v>
      </c>
      <c r="I208" s="51">
        <v>44562</v>
      </c>
      <c r="J208" s="20">
        <v>44926</v>
      </c>
      <c r="K208" s="52">
        <f t="shared" ref="K208:K215" si="102">E208*F208*G208</f>
        <v>11040</v>
      </c>
      <c r="L208" s="39">
        <f t="shared" si="98"/>
        <v>220.8</v>
      </c>
      <c r="M208" s="39"/>
      <c r="N208" s="39"/>
      <c r="O208" s="50"/>
      <c r="P208" s="11">
        <f t="shared" ref="P208:P216" si="103">SUM(K208:O208)</f>
        <v>11260.8</v>
      </c>
      <c r="Q208" s="4" t="s">
        <v>522</v>
      </c>
      <c r="R208" s="4" t="s">
        <v>285</v>
      </c>
    </row>
    <row r="209" spans="1:18" ht="25.5" x14ac:dyDescent="0.25">
      <c r="A209" s="5" t="s">
        <v>8</v>
      </c>
      <c r="B209" s="124" t="s">
        <v>120</v>
      </c>
      <c r="C209" s="123" t="s">
        <v>76</v>
      </c>
      <c r="D209" s="123" t="s">
        <v>127</v>
      </c>
      <c r="E209" s="125">
        <v>23</v>
      </c>
      <c r="F209" s="123">
        <v>16</v>
      </c>
      <c r="G209" s="124">
        <v>48</v>
      </c>
      <c r="H209" s="123">
        <f t="shared" si="93"/>
        <v>768</v>
      </c>
      <c r="I209" s="51">
        <v>44562</v>
      </c>
      <c r="J209" s="20">
        <v>44926</v>
      </c>
      <c r="K209" s="52">
        <f t="shared" si="102"/>
        <v>17664</v>
      </c>
      <c r="L209" s="39">
        <f t="shared" si="98"/>
        <v>353.28000000000003</v>
      </c>
      <c r="M209" s="39"/>
      <c r="N209" s="39"/>
      <c r="O209" s="50"/>
      <c r="P209" s="11">
        <f t="shared" si="103"/>
        <v>18017.28</v>
      </c>
      <c r="Q209" s="4" t="s">
        <v>522</v>
      </c>
      <c r="R209" s="4" t="s">
        <v>285</v>
      </c>
    </row>
    <row r="210" spans="1:18" ht="25.5" x14ac:dyDescent="0.25">
      <c r="A210" s="5" t="s">
        <v>8</v>
      </c>
      <c r="B210" s="124" t="s">
        <v>129</v>
      </c>
      <c r="C210" s="123" t="s">
        <v>76</v>
      </c>
      <c r="D210" s="123" t="s">
        <v>130</v>
      </c>
      <c r="E210" s="126">
        <v>23</v>
      </c>
      <c r="F210" s="124">
        <v>14</v>
      </c>
      <c r="G210" s="124">
        <v>12</v>
      </c>
      <c r="H210" s="124">
        <f t="shared" si="93"/>
        <v>168</v>
      </c>
      <c r="I210" s="51">
        <v>44562</v>
      </c>
      <c r="J210" s="20">
        <v>44651</v>
      </c>
      <c r="K210" s="81">
        <f t="shared" si="102"/>
        <v>3864</v>
      </c>
      <c r="L210" s="127">
        <f t="shared" si="98"/>
        <v>77.28</v>
      </c>
      <c r="M210" s="127"/>
      <c r="N210" s="127"/>
      <c r="O210" s="58"/>
      <c r="P210" s="59">
        <f t="shared" si="103"/>
        <v>3941.28</v>
      </c>
      <c r="Q210" s="4" t="s">
        <v>472</v>
      </c>
      <c r="R210" s="4" t="s">
        <v>285</v>
      </c>
    </row>
    <row r="211" spans="1:18" ht="25.5" x14ac:dyDescent="0.25">
      <c r="A211" s="5" t="s">
        <v>8</v>
      </c>
      <c r="B211" s="124" t="s">
        <v>129</v>
      </c>
      <c r="C211" s="123" t="s">
        <v>76</v>
      </c>
      <c r="D211" s="123" t="s">
        <v>130</v>
      </c>
      <c r="E211" s="126">
        <v>23</v>
      </c>
      <c r="F211" s="124">
        <v>15</v>
      </c>
      <c r="G211" s="124">
        <v>36</v>
      </c>
      <c r="H211" s="124">
        <f t="shared" ref="H211" si="104">F211*G211</f>
        <v>540</v>
      </c>
      <c r="I211" s="51">
        <v>44652</v>
      </c>
      <c r="J211" s="20">
        <v>44926</v>
      </c>
      <c r="K211" s="81">
        <f t="shared" ref="K211" si="105">E211*F211*G211</f>
        <v>12420</v>
      </c>
      <c r="L211" s="127">
        <f t="shared" ref="L211" si="106">K211*2%</f>
        <v>248.4</v>
      </c>
      <c r="M211" s="127"/>
      <c r="N211" s="127"/>
      <c r="O211" s="58"/>
      <c r="P211" s="59">
        <f t="shared" ref="P211" si="107">SUM(K211:O211)</f>
        <v>12668.4</v>
      </c>
      <c r="Q211" s="4" t="s">
        <v>533</v>
      </c>
      <c r="R211" s="4" t="s">
        <v>285</v>
      </c>
    </row>
    <row r="212" spans="1:18" ht="25.5" x14ac:dyDescent="0.25">
      <c r="A212" s="5" t="s">
        <v>8</v>
      </c>
      <c r="B212" s="124" t="s">
        <v>131</v>
      </c>
      <c r="C212" s="123" t="s">
        <v>76</v>
      </c>
      <c r="D212" s="123" t="s">
        <v>130</v>
      </c>
      <c r="E212" s="126">
        <v>23</v>
      </c>
      <c r="F212" s="124">
        <v>14</v>
      </c>
      <c r="G212" s="124">
        <v>12</v>
      </c>
      <c r="H212" s="124">
        <f t="shared" si="93"/>
        <v>168</v>
      </c>
      <c r="I212" s="51">
        <v>44562</v>
      </c>
      <c r="J212" s="20">
        <v>44651</v>
      </c>
      <c r="K212" s="81">
        <f t="shared" si="102"/>
        <v>3864</v>
      </c>
      <c r="L212" s="127">
        <f t="shared" si="98"/>
        <v>77.28</v>
      </c>
      <c r="M212" s="127"/>
      <c r="N212" s="127"/>
      <c r="O212" s="58"/>
      <c r="P212" s="59">
        <f t="shared" si="103"/>
        <v>3941.28</v>
      </c>
      <c r="Q212" s="4" t="s">
        <v>472</v>
      </c>
      <c r="R212" s="4" t="s">
        <v>285</v>
      </c>
    </row>
    <row r="213" spans="1:18" ht="25.5" x14ac:dyDescent="0.25">
      <c r="A213" s="5" t="s">
        <v>8</v>
      </c>
      <c r="B213" s="124" t="s">
        <v>131</v>
      </c>
      <c r="C213" s="123" t="s">
        <v>76</v>
      </c>
      <c r="D213" s="123" t="s">
        <v>130</v>
      </c>
      <c r="E213" s="126">
        <v>23</v>
      </c>
      <c r="F213" s="124">
        <v>15</v>
      </c>
      <c r="G213" s="124">
        <v>36</v>
      </c>
      <c r="H213" s="124">
        <f t="shared" ref="H213" si="108">F213*G213</f>
        <v>540</v>
      </c>
      <c r="I213" s="51">
        <v>44652</v>
      </c>
      <c r="J213" s="20">
        <v>44926</v>
      </c>
      <c r="K213" s="81">
        <f t="shared" ref="K213" si="109">E213*F213*G213</f>
        <v>12420</v>
      </c>
      <c r="L213" s="127">
        <f t="shared" ref="L213" si="110">K213*2%</f>
        <v>248.4</v>
      </c>
      <c r="M213" s="127"/>
      <c r="N213" s="127"/>
      <c r="O213" s="58"/>
      <c r="P213" s="59">
        <f t="shared" ref="P213" si="111">SUM(K213:O213)</f>
        <v>12668.4</v>
      </c>
      <c r="Q213" s="4" t="s">
        <v>533</v>
      </c>
      <c r="R213" s="4" t="s">
        <v>285</v>
      </c>
    </row>
    <row r="214" spans="1:18" ht="25.5" x14ac:dyDescent="0.25">
      <c r="A214" s="5" t="s">
        <v>8</v>
      </c>
      <c r="B214" s="124" t="s">
        <v>133</v>
      </c>
      <c r="C214" s="123" t="s">
        <v>112</v>
      </c>
      <c r="D214" s="124" t="s">
        <v>132</v>
      </c>
      <c r="E214" s="125">
        <v>23</v>
      </c>
      <c r="F214" s="123">
        <v>17</v>
      </c>
      <c r="G214" s="124">
        <v>12</v>
      </c>
      <c r="H214" s="123">
        <f t="shared" si="93"/>
        <v>204</v>
      </c>
      <c r="I214" s="51">
        <v>44562</v>
      </c>
      <c r="J214" s="20">
        <v>44651</v>
      </c>
      <c r="K214" s="52">
        <f t="shared" si="102"/>
        <v>4692</v>
      </c>
      <c r="L214" s="39">
        <f t="shared" si="98"/>
        <v>93.84</v>
      </c>
      <c r="M214" s="39"/>
      <c r="N214" s="39"/>
      <c r="O214" s="50"/>
      <c r="P214" s="11">
        <f t="shared" si="103"/>
        <v>4785.84</v>
      </c>
      <c r="Q214" s="4" t="s">
        <v>472</v>
      </c>
      <c r="R214" s="4" t="s">
        <v>285</v>
      </c>
    </row>
    <row r="215" spans="1:18" ht="25.5" x14ac:dyDescent="0.25">
      <c r="A215" s="5" t="s">
        <v>8</v>
      </c>
      <c r="B215" s="130" t="s">
        <v>133</v>
      </c>
      <c r="C215" s="123" t="s">
        <v>112</v>
      </c>
      <c r="D215" s="124" t="s">
        <v>132</v>
      </c>
      <c r="E215" s="125">
        <v>23</v>
      </c>
      <c r="F215" s="123">
        <v>16</v>
      </c>
      <c r="G215" s="124">
        <v>36</v>
      </c>
      <c r="H215" s="123">
        <f t="shared" ref="H215" si="112">F215*G215</f>
        <v>576</v>
      </c>
      <c r="I215" s="51">
        <v>44652</v>
      </c>
      <c r="J215" s="20">
        <v>44926</v>
      </c>
      <c r="K215" s="52">
        <f t="shared" si="102"/>
        <v>13248</v>
      </c>
      <c r="L215" s="39">
        <f t="shared" ref="L215" si="113">K215*2%</f>
        <v>264.95999999999998</v>
      </c>
      <c r="M215" s="39"/>
      <c r="N215" s="39"/>
      <c r="O215" s="50"/>
      <c r="P215" s="11">
        <f t="shared" ref="P215" si="114">SUM(K215:O215)</f>
        <v>13512.96</v>
      </c>
      <c r="Q215" s="4" t="s">
        <v>533</v>
      </c>
      <c r="R215" s="4" t="s">
        <v>285</v>
      </c>
    </row>
    <row r="216" spans="1:18" ht="25.5" x14ac:dyDescent="0.25">
      <c r="A216" s="5" t="s">
        <v>8</v>
      </c>
      <c r="B216" s="130" t="s">
        <v>337</v>
      </c>
      <c r="C216" s="123" t="s">
        <v>112</v>
      </c>
      <c r="D216" s="124" t="s">
        <v>132</v>
      </c>
      <c r="E216" s="125">
        <v>23</v>
      </c>
      <c r="F216" s="123">
        <v>14</v>
      </c>
      <c r="G216" s="124">
        <v>16</v>
      </c>
      <c r="H216" s="123">
        <f t="shared" si="93"/>
        <v>224</v>
      </c>
      <c r="I216" s="51">
        <v>44197</v>
      </c>
      <c r="J216" s="20">
        <v>44316</v>
      </c>
      <c r="K216" s="52">
        <v>7450</v>
      </c>
      <c r="L216" s="39">
        <v>149</v>
      </c>
      <c r="M216" s="39"/>
      <c r="N216" s="39"/>
      <c r="O216" s="50"/>
      <c r="P216" s="11">
        <f t="shared" si="103"/>
        <v>7599</v>
      </c>
      <c r="Q216" s="4" t="s">
        <v>522</v>
      </c>
      <c r="R216" s="4" t="s">
        <v>285</v>
      </c>
    </row>
    <row r="217" spans="1:18" ht="25.5" x14ac:dyDescent="0.25">
      <c r="A217" s="5" t="s">
        <v>8</v>
      </c>
      <c r="B217" s="130" t="s">
        <v>337</v>
      </c>
      <c r="C217" s="123" t="s">
        <v>112</v>
      </c>
      <c r="D217" s="124" t="s">
        <v>132</v>
      </c>
      <c r="E217" s="125">
        <v>23</v>
      </c>
      <c r="F217" s="123">
        <v>4</v>
      </c>
      <c r="G217" s="124">
        <v>32</v>
      </c>
      <c r="H217" s="123">
        <f t="shared" ref="H217:H218" si="115">F217*G217</f>
        <v>128</v>
      </c>
      <c r="I217" s="51">
        <v>44317</v>
      </c>
      <c r="J217" s="20">
        <v>44561</v>
      </c>
      <c r="K217" s="52">
        <v>7450</v>
      </c>
      <c r="L217" s="39">
        <v>149</v>
      </c>
      <c r="M217" s="39"/>
      <c r="N217" s="39"/>
      <c r="O217" s="50"/>
      <c r="P217" s="11">
        <f t="shared" ref="P217:P218" si="116">SUM(K217:O217)</f>
        <v>7599</v>
      </c>
      <c r="Q217" s="4" t="s">
        <v>522</v>
      </c>
      <c r="R217" s="4" t="s">
        <v>285</v>
      </c>
    </row>
    <row r="218" spans="1:18" ht="21.75" customHeight="1" x14ac:dyDescent="0.25">
      <c r="A218" s="5" t="s">
        <v>8</v>
      </c>
      <c r="B218" s="130" t="s">
        <v>462</v>
      </c>
      <c r="C218" s="123" t="s">
        <v>112</v>
      </c>
      <c r="D218" s="124" t="s">
        <v>132</v>
      </c>
      <c r="E218" s="125">
        <v>23</v>
      </c>
      <c r="F218" s="123">
        <v>10</v>
      </c>
      <c r="G218" s="124">
        <v>48</v>
      </c>
      <c r="H218" s="123">
        <f t="shared" si="115"/>
        <v>480</v>
      </c>
      <c r="I218" s="51">
        <v>44562</v>
      </c>
      <c r="J218" s="20">
        <v>44926</v>
      </c>
      <c r="K218" s="52">
        <v>2760</v>
      </c>
      <c r="L218" s="39">
        <v>55.2</v>
      </c>
      <c r="M218" s="39"/>
      <c r="N218" s="39"/>
      <c r="O218" s="50"/>
      <c r="P218" s="11">
        <f t="shared" si="116"/>
        <v>2815.2</v>
      </c>
      <c r="Q218" s="4" t="s">
        <v>522</v>
      </c>
      <c r="R218" s="4" t="s">
        <v>285</v>
      </c>
    </row>
    <row r="219" spans="1:18" ht="25.5" x14ac:dyDescent="0.25">
      <c r="A219" s="5" t="s">
        <v>67</v>
      </c>
      <c r="B219" s="123" t="s">
        <v>162</v>
      </c>
      <c r="C219" s="123" t="s">
        <v>76</v>
      </c>
      <c r="D219" s="123" t="s">
        <v>130</v>
      </c>
      <c r="E219" s="125">
        <v>23</v>
      </c>
      <c r="F219" s="123">
        <v>11</v>
      </c>
      <c r="G219" s="124">
        <v>8</v>
      </c>
      <c r="H219" s="43">
        <f t="shared" si="93"/>
        <v>88</v>
      </c>
      <c r="I219" s="51">
        <v>43831</v>
      </c>
      <c r="J219" s="20">
        <v>43890</v>
      </c>
      <c r="K219" s="128">
        <f t="shared" ref="K219:K226" si="117">(E219*F219*G219)</f>
        <v>2024</v>
      </c>
      <c r="L219" s="50">
        <f t="shared" ref="L219" si="118">K219*2%</f>
        <v>40.480000000000004</v>
      </c>
      <c r="M219" s="52"/>
      <c r="N219" s="52"/>
      <c r="O219" s="52"/>
      <c r="P219" s="50">
        <f t="shared" ref="P219" si="119">SUM(K219:N219)</f>
        <v>2064.48</v>
      </c>
      <c r="Q219" s="4" t="s">
        <v>534</v>
      </c>
      <c r="R219" s="4" t="s">
        <v>285</v>
      </c>
    </row>
    <row r="220" spans="1:18" ht="25.5" x14ac:dyDescent="0.25">
      <c r="A220" s="5" t="s">
        <v>67</v>
      </c>
      <c r="B220" s="123" t="s">
        <v>160</v>
      </c>
      <c r="C220" s="123" t="s">
        <v>76</v>
      </c>
      <c r="D220" s="123" t="s">
        <v>110</v>
      </c>
      <c r="E220" s="125">
        <v>23</v>
      </c>
      <c r="F220" s="123">
        <v>12</v>
      </c>
      <c r="G220" s="124">
        <v>48</v>
      </c>
      <c r="H220" s="43">
        <f>+F220*G220</f>
        <v>576</v>
      </c>
      <c r="I220" s="51">
        <v>44562</v>
      </c>
      <c r="J220" s="20">
        <v>44926</v>
      </c>
      <c r="K220" s="128">
        <f t="shared" si="117"/>
        <v>13248</v>
      </c>
      <c r="L220" s="50">
        <f t="shared" ref="L220:L226" si="120">K220*2%</f>
        <v>264.95999999999998</v>
      </c>
      <c r="M220" s="52"/>
      <c r="N220" s="52"/>
      <c r="O220" s="52"/>
      <c r="P220" s="50">
        <f t="shared" ref="P220:P226" si="121">SUM(K220:N220)</f>
        <v>13512.96</v>
      </c>
      <c r="Q220" s="4" t="s">
        <v>522</v>
      </c>
      <c r="R220" s="4" t="s">
        <v>285</v>
      </c>
    </row>
    <row r="221" spans="1:18" ht="25.5" x14ac:dyDescent="0.25">
      <c r="A221" s="5" t="s">
        <v>67</v>
      </c>
      <c r="B221" s="131" t="s">
        <v>161</v>
      </c>
      <c r="C221" s="123" t="s">
        <v>76</v>
      </c>
      <c r="D221" s="123" t="s">
        <v>110</v>
      </c>
      <c r="E221" s="125">
        <v>23</v>
      </c>
      <c r="F221" s="123">
        <v>6</v>
      </c>
      <c r="G221" s="124">
        <v>24</v>
      </c>
      <c r="H221" s="43">
        <f t="shared" ref="H221:H226" si="122">F221*G221</f>
        <v>144</v>
      </c>
      <c r="I221" s="51">
        <v>43831</v>
      </c>
      <c r="J221" s="20">
        <v>44012</v>
      </c>
      <c r="K221" s="128">
        <f t="shared" si="117"/>
        <v>3312</v>
      </c>
      <c r="L221" s="50">
        <f t="shared" si="120"/>
        <v>66.239999999999995</v>
      </c>
      <c r="M221" s="52"/>
      <c r="N221" s="52"/>
      <c r="O221" s="52"/>
      <c r="P221" s="50">
        <f t="shared" ref="P221" si="123">SUM(K221:N221)</f>
        <v>3378.24</v>
      </c>
      <c r="Q221" s="4"/>
      <c r="R221" s="4" t="s">
        <v>285</v>
      </c>
    </row>
    <row r="222" spans="1:18" ht="25.5" x14ac:dyDescent="0.25">
      <c r="A222" s="5" t="s">
        <v>67</v>
      </c>
      <c r="B222" s="123" t="s">
        <v>163</v>
      </c>
      <c r="C222" s="123" t="s">
        <v>76</v>
      </c>
      <c r="D222" s="123" t="s">
        <v>110</v>
      </c>
      <c r="E222" s="125">
        <v>23</v>
      </c>
      <c r="F222" s="123">
        <v>21</v>
      </c>
      <c r="G222" s="124">
        <v>12</v>
      </c>
      <c r="H222" s="43">
        <f t="shared" si="122"/>
        <v>252</v>
      </c>
      <c r="I222" s="51">
        <v>44562</v>
      </c>
      <c r="J222" s="20">
        <v>44651</v>
      </c>
      <c r="K222" s="128">
        <f t="shared" si="117"/>
        <v>5796</v>
      </c>
      <c r="L222" s="50">
        <f t="shared" si="120"/>
        <v>115.92</v>
      </c>
      <c r="M222" s="52"/>
      <c r="N222" s="52"/>
      <c r="O222" s="52"/>
      <c r="P222" s="50">
        <f t="shared" si="121"/>
        <v>5911.92</v>
      </c>
      <c r="Q222" s="4" t="s">
        <v>472</v>
      </c>
      <c r="R222" s="4" t="s">
        <v>285</v>
      </c>
    </row>
    <row r="223" spans="1:18" ht="25.5" x14ac:dyDescent="0.25">
      <c r="A223" s="5" t="s">
        <v>67</v>
      </c>
      <c r="B223" s="123" t="s">
        <v>163</v>
      </c>
      <c r="C223" s="123" t="s">
        <v>76</v>
      </c>
      <c r="D223" s="123" t="s">
        <v>110</v>
      </c>
      <c r="E223" s="125">
        <v>23</v>
      </c>
      <c r="F223" s="123">
        <v>15</v>
      </c>
      <c r="G223" s="124">
        <v>12</v>
      </c>
      <c r="H223" s="43">
        <f t="shared" si="122"/>
        <v>180</v>
      </c>
      <c r="I223" s="51">
        <v>44652</v>
      </c>
      <c r="J223" s="20">
        <v>44742</v>
      </c>
      <c r="K223" s="128">
        <f t="shared" si="117"/>
        <v>4140</v>
      </c>
      <c r="L223" s="50">
        <f t="shared" si="120"/>
        <v>82.8</v>
      </c>
      <c r="M223" s="52"/>
      <c r="N223" s="52"/>
      <c r="O223" s="52"/>
      <c r="P223" s="50">
        <f t="shared" si="121"/>
        <v>4222.8</v>
      </c>
      <c r="Q223" s="4" t="s">
        <v>533</v>
      </c>
      <c r="R223" s="4" t="s">
        <v>285</v>
      </c>
    </row>
    <row r="224" spans="1:18" ht="25.5" x14ac:dyDescent="0.25">
      <c r="A224" s="5" t="s">
        <v>67</v>
      </c>
      <c r="B224" s="131" t="s">
        <v>164</v>
      </c>
      <c r="C224" s="123" t="s">
        <v>76</v>
      </c>
      <c r="D224" s="123" t="s">
        <v>110</v>
      </c>
      <c r="E224" s="126">
        <v>23</v>
      </c>
      <c r="F224" s="124">
        <v>22</v>
      </c>
      <c r="G224" s="124">
        <v>48</v>
      </c>
      <c r="H224" s="44">
        <f t="shared" si="122"/>
        <v>1056</v>
      </c>
      <c r="I224" s="51">
        <v>44562</v>
      </c>
      <c r="J224" s="20">
        <v>44926</v>
      </c>
      <c r="K224" s="129">
        <f t="shared" si="117"/>
        <v>24288</v>
      </c>
      <c r="L224" s="58">
        <f t="shared" si="120"/>
        <v>485.76</v>
      </c>
      <c r="M224" s="81"/>
      <c r="N224" s="81"/>
      <c r="O224" s="81"/>
      <c r="P224" s="58">
        <f t="shared" si="121"/>
        <v>24773.759999999998</v>
      </c>
      <c r="Q224" s="4" t="s">
        <v>522</v>
      </c>
      <c r="R224" s="4" t="s">
        <v>285</v>
      </c>
    </row>
    <row r="225" spans="1:18" ht="25.5" x14ac:dyDescent="0.25">
      <c r="A225" s="5" t="s">
        <v>67</v>
      </c>
      <c r="B225" s="123" t="s">
        <v>165</v>
      </c>
      <c r="C225" s="123" t="s">
        <v>76</v>
      </c>
      <c r="D225" s="123" t="s">
        <v>110</v>
      </c>
      <c r="E225" s="125">
        <v>23</v>
      </c>
      <c r="F225" s="123">
        <v>22</v>
      </c>
      <c r="G225" s="124">
        <v>28</v>
      </c>
      <c r="H225" s="43">
        <f t="shared" si="122"/>
        <v>616</v>
      </c>
      <c r="I225" s="51">
        <v>44197</v>
      </c>
      <c r="J225" s="20">
        <v>44408</v>
      </c>
      <c r="K225" s="128">
        <f t="shared" si="117"/>
        <v>14168</v>
      </c>
      <c r="L225" s="50">
        <f t="shared" si="120"/>
        <v>283.36</v>
      </c>
      <c r="M225" s="52"/>
      <c r="N225" s="52"/>
      <c r="O225" s="52"/>
      <c r="P225" s="50">
        <f t="shared" si="121"/>
        <v>14451.36</v>
      </c>
      <c r="Q225" s="4"/>
      <c r="R225" s="4" t="s">
        <v>285</v>
      </c>
    </row>
    <row r="226" spans="1:18" ht="25.5" x14ac:dyDescent="0.25">
      <c r="A226" s="5" t="s">
        <v>67</v>
      </c>
      <c r="B226" s="123" t="s">
        <v>166</v>
      </c>
      <c r="C226" s="123" t="s">
        <v>76</v>
      </c>
      <c r="D226" s="123" t="s">
        <v>110</v>
      </c>
      <c r="E226" s="126">
        <v>23</v>
      </c>
      <c r="F226" s="124">
        <v>22</v>
      </c>
      <c r="G226" s="124">
        <v>48</v>
      </c>
      <c r="H226" s="44">
        <f t="shared" si="122"/>
        <v>1056</v>
      </c>
      <c r="I226" s="51">
        <v>44562</v>
      </c>
      <c r="J226" s="20">
        <v>44926</v>
      </c>
      <c r="K226" s="129">
        <f t="shared" si="117"/>
        <v>24288</v>
      </c>
      <c r="L226" s="58">
        <f t="shared" si="120"/>
        <v>485.76</v>
      </c>
      <c r="M226" s="81"/>
      <c r="N226" s="81"/>
      <c r="O226" s="81"/>
      <c r="P226" s="58">
        <f t="shared" si="121"/>
        <v>24773.759999999998</v>
      </c>
      <c r="Q226" s="4" t="s">
        <v>522</v>
      </c>
      <c r="R226" s="4" t="s">
        <v>285</v>
      </c>
    </row>
    <row r="227" spans="1:18" ht="25.5" x14ac:dyDescent="0.25">
      <c r="A227" s="5" t="s">
        <v>67</v>
      </c>
      <c r="B227" s="123" t="s">
        <v>535</v>
      </c>
      <c r="C227" s="123" t="s">
        <v>76</v>
      </c>
      <c r="D227" s="123" t="s">
        <v>110</v>
      </c>
      <c r="E227" s="126">
        <v>23</v>
      </c>
      <c r="F227" s="124">
        <v>9</v>
      </c>
      <c r="G227" s="124">
        <v>13</v>
      </c>
      <c r="H227" s="44">
        <f t="shared" ref="H227:H229" si="124">F227*G227</f>
        <v>117</v>
      </c>
      <c r="I227" s="51">
        <v>44839</v>
      </c>
      <c r="J227" s="20">
        <v>44926</v>
      </c>
      <c r="K227" s="129">
        <f t="shared" ref="K227:K229" si="125">(E227*F227*G227)</f>
        <v>2691</v>
      </c>
      <c r="L227" s="58">
        <f t="shared" ref="L227:L229" si="126">K227*2%</f>
        <v>53.82</v>
      </c>
      <c r="M227" s="81"/>
      <c r="N227" s="81"/>
      <c r="O227" s="81"/>
      <c r="P227" s="58">
        <f t="shared" ref="P227:P229" si="127">SUM(K227:N227)</f>
        <v>2744.82</v>
      </c>
      <c r="Q227" s="4" t="s">
        <v>538</v>
      </c>
      <c r="R227" s="4" t="s">
        <v>285</v>
      </c>
    </row>
    <row r="228" spans="1:18" ht="25.5" x14ac:dyDescent="0.25">
      <c r="A228" s="5" t="s">
        <v>67</v>
      </c>
      <c r="B228" s="123" t="s">
        <v>536</v>
      </c>
      <c r="C228" s="123" t="s">
        <v>76</v>
      </c>
      <c r="D228" s="123" t="s">
        <v>110</v>
      </c>
      <c r="E228" s="126">
        <v>23</v>
      </c>
      <c r="F228" s="124">
        <v>9</v>
      </c>
      <c r="G228" s="124">
        <v>13</v>
      </c>
      <c r="H228" s="44">
        <f t="shared" si="124"/>
        <v>117</v>
      </c>
      <c r="I228" s="51">
        <v>44839</v>
      </c>
      <c r="J228" s="20">
        <v>44926</v>
      </c>
      <c r="K228" s="129">
        <f t="shared" si="125"/>
        <v>2691</v>
      </c>
      <c r="L228" s="58">
        <f t="shared" si="126"/>
        <v>53.82</v>
      </c>
      <c r="M228" s="81"/>
      <c r="N228" s="81"/>
      <c r="O228" s="81"/>
      <c r="P228" s="58">
        <f t="shared" si="127"/>
        <v>2744.82</v>
      </c>
      <c r="Q228" s="4" t="s">
        <v>538</v>
      </c>
      <c r="R228" s="4" t="s">
        <v>285</v>
      </c>
    </row>
    <row r="229" spans="1:18" ht="25.5" x14ac:dyDescent="0.25">
      <c r="A229" s="5" t="s">
        <v>67</v>
      </c>
      <c r="B229" s="123" t="s">
        <v>537</v>
      </c>
      <c r="C229" s="123" t="s">
        <v>76</v>
      </c>
      <c r="D229" s="123" t="s">
        <v>110</v>
      </c>
      <c r="E229" s="126">
        <v>23</v>
      </c>
      <c r="F229" s="124">
        <v>9</v>
      </c>
      <c r="G229" s="124">
        <v>13</v>
      </c>
      <c r="H229" s="44">
        <f t="shared" si="124"/>
        <v>117</v>
      </c>
      <c r="I229" s="51">
        <v>44839</v>
      </c>
      <c r="J229" s="20">
        <v>44926</v>
      </c>
      <c r="K229" s="129">
        <f t="shared" si="125"/>
        <v>2691</v>
      </c>
      <c r="L229" s="58">
        <f t="shared" si="126"/>
        <v>53.82</v>
      </c>
      <c r="M229" s="81"/>
      <c r="N229" s="81"/>
      <c r="O229" s="81"/>
      <c r="P229" s="58">
        <f t="shared" si="127"/>
        <v>2744.82</v>
      </c>
      <c r="Q229" s="4" t="s">
        <v>538</v>
      </c>
      <c r="R229" s="4" t="s">
        <v>285</v>
      </c>
    </row>
    <row r="230" spans="1:18" ht="25.5" x14ac:dyDescent="0.25">
      <c r="A230" s="5" t="s">
        <v>8</v>
      </c>
      <c r="B230" s="43" t="s">
        <v>134</v>
      </c>
      <c r="C230" s="44" t="s">
        <v>135</v>
      </c>
      <c r="D230" s="44" t="s">
        <v>338</v>
      </c>
      <c r="E230" s="53">
        <v>26</v>
      </c>
      <c r="F230" s="43">
        <v>20</v>
      </c>
      <c r="G230" s="79">
        <v>48</v>
      </c>
      <c r="H230" s="43">
        <f>F230*G230</f>
        <v>960</v>
      </c>
      <c r="I230" s="51">
        <v>44562</v>
      </c>
      <c r="J230" s="20">
        <v>44926</v>
      </c>
      <c r="K230" s="50">
        <f t="shared" ref="K230:K272" si="128">E230*F230*G230</f>
        <v>24960</v>
      </c>
      <c r="L230" s="26"/>
      <c r="M230" s="26"/>
      <c r="N230" s="26"/>
      <c r="O230" s="50"/>
      <c r="P230" s="11">
        <f t="shared" ref="P230:P251" si="129">SUM(K230:O230)</f>
        <v>24960</v>
      </c>
      <c r="Q230" s="4" t="s">
        <v>522</v>
      </c>
      <c r="R230" s="4" t="s">
        <v>285</v>
      </c>
    </row>
    <row r="231" spans="1:18" s="55" customFormat="1" ht="25.5" x14ac:dyDescent="0.25">
      <c r="A231" s="15" t="s">
        <v>8</v>
      </c>
      <c r="B231" s="120" t="s">
        <v>136</v>
      </c>
      <c r="C231" s="44" t="s">
        <v>76</v>
      </c>
      <c r="D231" s="44" t="s">
        <v>338</v>
      </c>
      <c r="E231" s="56">
        <v>23</v>
      </c>
      <c r="F231" s="44">
        <v>20</v>
      </c>
      <c r="G231" s="79">
        <v>48</v>
      </c>
      <c r="H231" s="44">
        <f t="shared" ref="H231:H276" si="130">F231*G231</f>
        <v>960</v>
      </c>
      <c r="I231" s="51">
        <v>44562</v>
      </c>
      <c r="J231" s="20">
        <v>44926</v>
      </c>
      <c r="K231" s="58">
        <f t="shared" si="128"/>
        <v>22080</v>
      </c>
      <c r="L231" s="57">
        <f>K231*2%</f>
        <v>441.6</v>
      </c>
      <c r="M231" s="57"/>
      <c r="N231" s="57"/>
      <c r="O231" s="58"/>
      <c r="P231" s="59">
        <f t="shared" si="129"/>
        <v>22521.599999999999</v>
      </c>
      <c r="Q231" s="4" t="s">
        <v>522</v>
      </c>
      <c r="R231" s="4" t="s">
        <v>285</v>
      </c>
    </row>
    <row r="232" spans="1:18" s="55" customFormat="1" ht="25.5" x14ac:dyDescent="0.25">
      <c r="A232" s="15" t="s">
        <v>8</v>
      </c>
      <c r="B232" s="120" t="s">
        <v>171</v>
      </c>
      <c r="C232" s="44" t="s">
        <v>172</v>
      </c>
      <c r="D232" s="44" t="s">
        <v>338</v>
      </c>
      <c r="E232" s="56">
        <v>20</v>
      </c>
      <c r="F232" s="44">
        <v>18</v>
      </c>
      <c r="G232" s="79">
        <v>48</v>
      </c>
      <c r="H232" s="44">
        <f>F232*G232</f>
        <v>864</v>
      </c>
      <c r="I232" s="51">
        <v>44562</v>
      </c>
      <c r="J232" s="20">
        <v>44926</v>
      </c>
      <c r="K232" s="83">
        <f t="shared" si="128"/>
        <v>17280</v>
      </c>
      <c r="L232" s="57"/>
      <c r="M232" s="57"/>
      <c r="N232" s="57">
        <f>K232*4%</f>
        <v>691.2</v>
      </c>
      <c r="O232" s="58"/>
      <c r="P232" s="59">
        <f>SUM(K232:O232)</f>
        <v>17971.2</v>
      </c>
      <c r="Q232" s="4" t="s">
        <v>522</v>
      </c>
      <c r="R232" s="4" t="s">
        <v>285</v>
      </c>
    </row>
    <row r="233" spans="1:18" s="55" customFormat="1" ht="25.5" x14ac:dyDescent="0.25">
      <c r="A233" s="15" t="s">
        <v>8</v>
      </c>
      <c r="B233" s="120" t="s">
        <v>137</v>
      </c>
      <c r="C233" s="44" t="s">
        <v>172</v>
      </c>
      <c r="D233" s="44" t="s">
        <v>338</v>
      </c>
      <c r="E233" s="56">
        <v>20</v>
      </c>
      <c r="F233" s="44">
        <v>14</v>
      </c>
      <c r="G233" s="79">
        <v>24</v>
      </c>
      <c r="H233" s="44">
        <f>F233*G233</f>
        <v>336</v>
      </c>
      <c r="I233" s="51">
        <v>44197</v>
      </c>
      <c r="J233" s="20">
        <v>44377</v>
      </c>
      <c r="K233" s="58">
        <f t="shared" si="128"/>
        <v>6720</v>
      </c>
      <c r="L233" s="57"/>
      <c r="M233" s="57"/>
      <c r="N233" s="57">
        <f>K233*4%</f>
        <v>268.8</v>
      </c>
      <c r="O233" s="58"/>
      <c r="P233" s="59">
        <f t="shared" si="129"/>
        <v>6988.8</v>
      </c>
      <c r="Q233" s="4"/>
      <c r="R233" s="4" t="s">
        <v>285</v>
      </c>
    </row>
    <row r="234" spans="1:18" s="55" customFormat="1" ht="30" customHeight="1" x14ac:dyDescent="0.25">
      <c r="A234" s="15" t="s">
        <v>8</v>
      </c>
      <c r="B234" s="120" t="s">
        <v>463</v>
      </c>
      <c r="C234" s="44" t="s">
        <v>172</v>
      </c>
      <c r="D234" s="44" t="s">
        <v>338</v>
      </c>
      <c r="E234" s="56">
        <v>20</v>
      </c>
      <c r="F234" s="44">
        <v>14</v>
      </c>
      <c r="G234" s="79">
        <v>48</v>
      </c>
      <c r="H234" s="44">
        <f>F234*G234</f>
        <v>672</v>
      </c>
      <c r="I234" s="51">
        <v>44562</v>
      </c>
      <c r="J234" s="20">
        <v>44926</v>
      </c>
      <c r="K234" s="58">
        <f t="shared" ref="K234" si="131">E234*F234*G234</f>
        <v>13440</v>
      </c>
      <c r="L234" s="57"/>
      <c r="M234" s="57"/>
      <c r="N234" s="57">
        <f>K234*4%</f>
        <v>537.6</v>
      </c>
      <c r="O234" s="58"/>
      <c r="P234" s="59">
        <f t="shared" ref="P234" si="132">SUM(K234:O234)</f>
        <v>13977.6</v>
      </c>
      <c r="Q234" s="4" t="s">
        <v>522</v>
      </c>
      <c r="R234" s="4" t="s">
        <v>285</v>
      </c>
    </row>
    <row r="235" spans="1:18" s="55" customFormat="1" ht="25.5" x14ac:dyDescent="0.25">
      <c r="A235" s="15" t="s">
        <v>8</v>
      </c>
      <c r="B235" s="120" t="s">
        <v>138</v>
      </c>
      <c r="C235" s="44" t="s">
        <v>172</v>
      </c>
      <c r="D235" s="44" t="s">
        <v>338</v>
      </c>
      <c r="E235" s="56">
        <v>20</v>
      </c>
      <c r="F235" s="44">
        <v>12</v>
      </c>
      <c r="G235" s="79">
        <v>4</v>
      </c>
      <c r="H235" s="44">
        <f t="shared" si="130"/>
        <v>48</v>
      </c>
      <c r="I235" s="51">
        <v>43831</v>
      </c>
      <c r="J235" s="20">
        <v>43859</v>
      </c>
      <c r="K235" s="58">
        <f t="shared" si="128"/>
        <v>960</v>
      </c>
      <c r="L235" s="57"/>
      <c r="M235" s="57"/>
      <c r="N235" s="57">
        <f>K235*4%</f>
        <v>38.4</v>
      </c>
      <c r="O235" s="58"/>
      <c r="P235" s="59">
        <f t="shared" si="129"/>
        <v>998.4</v>
      </c>
      <c r="Q235" s="4" t="s">
        <v>576</v>
      </c>
      <c r="R235" s="4" t="s">
        <v>285</v>
      </c>
    </row>
    <row r="236" spans="1:18" s="55" customFormat="1" ht="25.5" x14ac:dyDescent="0.25">
      <c r="A236" s="15" t="s">
        <v>8</v>
      </c>
      <c r="B236" s="120" t="s">
        <v>269</v>
      </c>
      <c r="C236" s="44" t="s">
        <v>76</v>
      </c>
      <c r="D236" s="44" t="s">
        <v>338</v>
      </c>
      <c r="E236" s="56">
        <v>23</v>
      </c>
      <c r="F236" s="44">
        <v>26</v>
      </c>
      <c r="G236" s="79">
        <v>48</v>
      </c>
      <c r="H236" s="44">
        <f t="shared" si="130"/>
        <v>1248</v>
      </c>
      <c r="I236" s="51">
        <v>44562</v>
      </c>
      <c r="J236" s="20">
        <v>44926</v>
      </c>
      <c r="K236" s="83">
        <f t="shared" si="128"/>
        <v>28704</v>
      </c>
      <c r="L236" s="57">
        <f t="shared" ref="L236" si="133">K236*2%</f>
        <v>574.08000000000004</v>
      </c>
      <c r="M236" s="85"/>
      <c r="N236" s="85"/>
      <c r="O236" s="84"/>
      <c r="P236" s="59">
        <f t="shared" si="129"/>
        <v>29278.080000000002</v>
      </c>
      <c r="Q236" s="4" t="s">
        <v>522</v>
      </c>
      <c r="R236" s="4" t="s">
        <v>285</v>
      </c>
    </row>
    <row r="237" spans="1:18" s="55" customFormat="1" ht="25.5" x14ac:dyDescent="0.25">
      <c r="A237" s="15" t="s">
        <v>8</v>
      </c>
      <c r="B237" s="120" t="s">
        <v>141</v>
      </c>
      <c r="C237" s="44" t="s">
        <v>142</v>
      </c>
      <c r="D237" s="27" t="s">
        <v>140</v>
      </c>
      <c r="E237" s="56">
        <v>23</v>
      </c>
      <c r="F237" s="44">
        <v>18</v>
      </c>
      <c r="G237" s="79">
        <v>47</v>
      </c>
      <c r="H237" s="44">
        <f t="shared" si="130"/>
        <v>846</v>
      </c>
      <c r="I237" s="51">
        <v>44562</v>
      </c>
      <c r="J237" s="20">
        <v>44926</v>
      </c>
      <c r="K237" s="58">
        <f t="shared" si="128"/>
        <v>19458</v>
      </c>
      <c r="L237" s="58">
        <f t="shared" ref="L237:L243" si="134">K237*2%</f>
        <v>389.16</v>
      </c>
      <c r="M237" s="58"/>
      <c r="N237" s="58"/>
      <c r="O237" s="58"/>
      <c r="P237" s="61">
        <f t="shared" si="129"/>
        <v>19847.16</v>
      </c>
      <c r="Q237" s="4" t="s">
        <v>522</v>
      </c>
      <c r="R237" s="4" t="s">
        <v>285</v>
      </c>
    </row>
    <row r="238" spans="1:18" s="55" customFormat="1" ht="25.5" x14ac:dyDescent="0.25">
      <c r="A238" s="15" t="s">
        <v>8</v>
      </c>
      <c r="B238" s="119" t="s">
        <v>144</v>
      </c>
      <c r="C238" s="44" t="s">
        <v>76</v>
      </c>
      <c r="D238" s="27" t="s">
        <v>272</v>
      </c>
      <c r="E238" s="62">
        <v>23</v>
      </c>
      <c r="F238" s="27">
        <v>34</v>
      </c>
      <c r="G238" s="79">
        <v>12</v>
      </c>
      <c r="H238" s="44">
        <f t="shared" si="130"/>
        <v>408</v>
      </c>
      <c r="I238" s="51">
        <v>44562</v>
      </c>
      <c r="J238" s="20">
        <v>44926</v>
      </c>
      <c r="K238" s="58">
        <f t="shared" si="128"/>
        <v>9384</v>
      </c>
      <c r="L238" s="63">
        <f t="shared" si="134"/>
        <v>187.68</v>
      </c>
      <c r="M238" s="63"/>
      <c r="N238" s="63"/>
      <c r="O238" s="58"/>
      <c r="P238" s="59">
        <f t="shared" si="129"/>
        <v>9571.68</v>
      </c>
      <c r="Q238" s="4" t="s">
        <v>522</v>
      </c>
      <c r="R238" s="4" t="s">
        <v>285</v>
      </c>
    </row>
    <row r="239" spans="1:18" s="55" customFormat="1" ht="25.5" x14ac:dyDescent="0.25">
      <c r="A239" s="15" t="s">
        <v>8</v>
      </c>
      <c r="B239" s="119" t="s">
        <v>58</v>
      </c>
      <c r="C239" s="44" t="s">
        <v>76</v>
      </c>
      <c r="D239" s="27" t="s">
        <v>272</v>
      </c>
      <c r="E239" s="62">
        <v>23</v>
      </c>
      <c r="F239" s="27">
        <v>17</v>
      </c>
      <c r="G239" s="79">
        <v>12</v>
      </c>
      <c r="H239" s="44">
        <f t="shared" si="130"/>
        <v>204</v>
      </c>
      <c r="I239" s="51">
        <v>44562</v>
      </c>
      <c r="J239" s="20">
        <v>44926</v>
      </c>
      <c r="K239" s="83">
        <f t="shared" si="128"/>
        <v>4692</v>
      </c>
      <c r="L239" s="63">
        <f t="shared" si="134"/>
        <v>93.84</v>
      </c>
      <c r="M239" s="63"/>
      <c r="N239" s="63"/>
      <c r="O239" s="58"/>
      <c r="P239" s="59">
        <f t="shared" si="129"/>
        <v>4785.84</v>
      </c>
      <c r="Q239" s="4" t="s">
        <v>522</v>
      </c>
      <c r="R239" s="4" t="s">
        <v>285</v>
      </c>
    </row>
    <row r="240" spans="1:18" s="55" customFormat="1" ht="25.5" x14ac:dyDescent="0.25">
      <c r="A240" s="15" t="s">
        <v>8</v>
      </c>
      <c r="B240" s="119" t="s">
        <v>145</v>
      </c>
      <c r="C240" s="44" t="s">
        <v>76</v>
      </c>
      <c r="D240" s="27" t="s">
        <v>272</v>
      </c>
      <c r="E240" s="62">
        <v>23</v>
      </c>
      <c r="F240" s="27">
        <v>34</v>
      </c>
      <c r="G240" s="79">
        <v>12</v>
      </c>
      <c r="H240" s="44">
        <f t="shared" si="130"/>
        <v>408</v>
      </c>
      <c r="I240" s="51">
        <v>44562</v>
      </c>
      <c r="J240" s="20">
        <v>44926</v>
      </c>
      <c r="K240" s="58">
        <f t="shared" si="128"/>
        <v>9384</v>
      </c>
      <c r="L240" s="63">
        <f t="shared" si="134"/>
        <v>187.68</v>
      </c>
      <c r="M240" s="63"/>
      <c r="N240" s="63"/>
      <c r="O240" s="58"/>
      <c r="P240" s="59">
        <f t="shared" si="129"/>
        <v>9571.68</v>
      </c>
      <c r="Q240" s="4" t="s">
        <v>522</v>
      </c>
      <c r="R240" s="4" t="s">
        <v>285</v>
      </c>
    </row>
    <row r="241" spans="1:201" s="55" customFormat="1" ht="25.5" x14ac:dyDescent="0.25">
      <c r="A241" s="15" t="s">
        <v>8</v>
      </c>
      <c r="B241" s="119" t="s">
        <v>146</v>
      </c>
      <c r="C241" s="27" t="s">
        <v>34</v>
      </c>
      <c r="D241" s="27" t="s">
        <v>272</v>
      </c>
      <c r="E241" s="62">
        <v>22</v>
      </c>
      <c r="F241" s="27">
        <v>10</v>
      </c>
      <c r="G241" s="79">
        <v>12</v>
      </c>
      <c r="H241" s="44">
        <f t="shared" si="130"/>
        <v>120</v>
      </c>
      <c r="I241" s="51">
        <v>44562</v>
      </c>
      <c r="J241" s="20">
        <v>44926</v>
      </c>
      <c r="K241" s="58">
        <f t="shared" si="128"/>
        <v>2640</v>
      </c>
      <c r="L241" s="63">
        <f t="shared" si="134"/>
        <v>52.800000000000004</v>
      </c>
      <c r="M241" s="63"/>
      <c r="N241" s="63"/>
      <c r="O241" s="58"/>
      <c r="P241" s="59">
        <f t="shared" si="129"/>
        <v>2692.8</v>
      </c>
      <c r="Q241" s="4" t="s">
        <v>522</v>
      </c>
      <c r="R241" s="4" t="s">
        <v>285</v>
      </c>
    </row>
    <row r="242" spans="1:201" s="55" customFormat="1" ht="25.5" x14ac:dyDescent="0.25">
      <c r="A242" s="15" t="s">
        <v>8</v>
      </c>
      <c r="B242" s="119" t="s">
        <v>147</v>
      </c>
      <c r="C242" s="27" t="s">
        <v>76</v>
      </c>
      <c r="D242" s="27" t="s">
        <v>272</v>
      </c>
      <c r="E242" s="62">
        <v>23</v>
      </c>
      <c r="F242" s="27">
        <v>19</v>
      </c>
      <c r="G242" s="79">
        <v>12</v>
      </c>
      <c r="H242" s="44">
        <f t="shared" si="130"/>
        <v>228</v>
      </c>
      <c r="I242" s="51">
        <v>44562</v>
      </c>
      <c r="J242" s="20">
        <v>44926</v>
      </c>
      <c r="K242" s="58">
        <f t="shared" si="128"/>
        <v>5244</v>
      </c>
      <c r="L242" s="63">
        <f t="shared" si="134"/>
        <v>104.88</v>
      </c>
      <c r="M242" s="63"/>
      <c r="N242" s="63"/>
      <c r="O242" s="58"/>
      <c r="P242" s="59">
        <f t="shared" si="129"/>
        <v>5348.88</v>
      </c>
      <c r="Q242" s="4" t="s">
        <v>522</v>
      </c>
      <c r="R242" s="4" t="s">
        <v>285</v>
      </c>
    </row>
    <row r="243" spans="1:201" ht="25.5" x14ac:dyDescent="0.25">
      <c r="A243" s="5" t="s">
        <v>8</v>
      </c>
      <c r="B243" s="119" t="s">
        <v>258</v>
      </c>
      <c r="C243" s="6" t="s">
        <v>259</v>
      </c>
      <c r="D243" s="27" t="s">
        <v>143</v>
      </c>
      <c r="E243" s="64">
        <v>23</v>
      </c>
      <c r="F243" s="6">
        <v>23</v>
      </c>
      <c r="G243" s="79">
        <v>48</v>
      </c>
      <c r="H243" s="43">
        <f t="shared" si="130"/>
        <v>1104</v>
      </c>
      <c r="I243" s="51">
        <v>43831</v>
      </c>
      <c r="J243" s="20">
        <v>44196</v>
      </c>
      <c r="K243" s="50">
        <f t="shared" si="128"/>
        <v>25392</v>
      </c>
      <c r="L243" s="12">
        <f t="shared" si="134"/>
        <v>507.84000000000003</v>
      </c>
      <c r="M243" s="12"/>
      <c r="N243" s="12"/>
      <c r="O243" s="50"/>
      <c r="P243" s="11">
        <f t="shared" si="129"/>
        <v>25899.84</v>
      </c>
      <c r="Q243" s="4" t="s">
        <v>577</v>
      </c>
      <c r="R243" s="4" t="s">
        <v>285</v>
      </c>
    </row>
    <row r="244" spans="1:201" ht="25.5" x14ac:dyDescent="0.25">
      <c r="A244" s="5" t="s">
        <v>8</v>
      </c>
      <c r="B244" s="119" t="s">
        <v>148</v>
      </c>
      <c r="C244" s="6" t="s">
        <v>168</v>
      </c>
      <c r="D244" s="27" t="s">
        <v>273</v>
      </c>
      <c r="E244" s="64">
        <v>20</v>
      </c>
      <c r="F244" s="6">
        <v>34</v>
      </c>
      <c r="G244" s="79">
        <v>12</v>
      </c>
      <c r="H244" s="43">
        <f t="shared" si="130"/>
        <v>408</v>
      </c>
      <c r="I244" s="51">
        <v>44562</v>
      </c>
      <c r="J244" s="20">
        <v>44926</v>
      </c>
      <c r="K244" s="50">
        <f t="shared" si="128"/>
        <v>8160</v>
      </c>
      <c r="L244" s="12"/>
      <c r="M244" s="12"/>
      <c r="N244" s="12">
        <f>K244*4%</f>
        <v>326.40000000000003</v>
      </c>
      <c r="O244" s="50"/>
      <c r="P244" s="11">
        <f t="shared" si="129"/>
        <v>8486.4</v>
      </c>
      <c r="Q244" s="4" t="s">
        <v>522</v>
      </c>
      <c r="R244" s="4" t="s">
        <v>285</v>
      </c>
    </row>
    <row r="245" spans="1:201" ht="25.5" x14ac:dyDescent="0.25">
      <c r="A245" s="5" t="s">
        <v>8</v>
      </c>
      <c r="B245" s="119" t="s">
        <v>415</v>
      </c>
      <c r="C245" s="6" t="s">
        <v>34</v>
      </c>
      <c r="D245" s="27" t="s">
        <v>273</v>
      </c>
      <c r="E245" s="64">
        <v>20</v>
      </c>
      <c r="F245" s="6">
        <v>13</v>
      </c>
      <c r="G245" s="79">
        <v>12</v>
      </c>
      <c r="H245" s="43">
        <f t="shared" si="130"/>
        <v>156</v>
      </c>
      <c r="I245" s="51">
        <v>44562</v>
      </c>
      <c r="J245" s="20">
        <v>44651</v>
      </c>
      <c r="K245" s="50">
        <f t="shared" si="128"/>
        <v>3120</v>
      </c>
      <c r="L245" s="12">
        <f>K245*2%</f>
        <v>62.4</v>
      </c>
      <c r="M245" s="12"/>
      <c r="N245" s="12"/>
      <c r="O245" s="50"/>
      <c r="P245" s="11">
        <f t="shared" si="129"/>
        <v>3182.4</v>
      </c>
      <c r="Q245" s="4" t="s">
        <v>522</v>
      </c>
      <c r="R245" s="4" t="s">
        <v>285</v>
      </c>
    </row>
    <row r="246" spans="1:201" ht="25.5" x14ac:dyDescent="0.25">
      <c r="A246" s="5" t="s">
        <v>8</v>
      </c>
      <c r="B246" s="27" t="s">
        <v>415</v>
      </c>
      <c r="C246" s="6" t="s">
        <v>34</v>
      </c>
      <c r="D246" s="27" t="s">
        <v>273</v>
      </c>
      <c r="E246" s="64">
        <v>20</v>
      </c>
      <c r="F246" s="6">
        <v>12</v>
      </c>
      <c r="G246" s="79">
        <v>36</v>
      </c>
      <c r="H246" s="43">
        <f t="shared" ref="H246" si="135">F246*G246</f>
        <v>432</v>
      </c>
      <c r="I246" s="51">
        <v>44652</v>
      </c>
      <c r="J246" s="20">
        <v>44926</v>
      </c>
      <c r="K246" s="50">
        <f t="shared" ref="K246" si="136">E246*F246*G246</f>
        <v>8640</v>
      </c>
      <c r="L246" s="12">
        <f>K246*2%</f>
        <v>172.8</v>
      </c>
      <c r="M246" s="12"/>
      <c r="N246" s="12"/>
      <c r="O246" s="50"/>
      <c r="P246" s="11">
        <f t="shared" ref="P246" si="137">SUM(K246:O246)</f>
        <v>8812.7999999999993</v>
      </c>
      <c r="Q246" s="4" t="s">
        <v>522</v>
      </c>
      <c r="R246" s="4" t="s">
        <v>285</v>
      </c>
    </row>
    <row r="247" spans="1:201" ht="25.5" x14ac:dyDescent="0.25">
      <c r="A247" s="5" t="s">
        <v>8</v>
      </c>
      <c r="B247" s="27" t="s">
        <v>416</v>
      </c>
      <c r="C247" s="6" t="s">
        <v>76</v>
      </c>
      <c r="D247" s="27" t="s">
        <v>273</v>
      </c>
      <c r="E247" s="64">
        <v>23</v>
      </c>
      <c r="F247" s="6">
        <v>12</v>
      </c>
      <c r="G247" s="79">
        <v>19</v>
      </c>
      <c r="H247" s="43">
        <f t="shared" si="130"/>
        <v>228</v>
      </c>
      <c r="I247" s="51">
        <v>44562</v>
      </c>
      <c r="J247" s="20">
        <v>44706</v>
      </c>
      <c r="K247" s="50">
        <f t="shared" si="128"/>
        <v>5244</v>
      </c>
      <c r="L247" s="12">
        <f t="shared" ref="L247:L248" si="138">K247*2%</f>
        <v>104.88</v>
      </c>
      <c r="M247" s="12"/>
      <c r="N247" s="12"/>
      <c r="O247" s="50"/>
      <c r="P247" s="11">
        <f t="shared" si="129"/>
        <v>5348.88</v>
      </c>
      <c r="Q247" s="4" t="s">
        <v>522</v>
      </c>
      <c r="R247" s="4" t="s">
        <v>285</v>
      </c>
    </row>
    <row r="248" spans="1:201" ht="25.5" x14ac:dyDescent="0.25">
      <c r="A248" s="5" t="s">
        <v>8</v>
      </c>
      <c r="B248" s="27" t="s">
        <v>417</v>
      </c>
      <c r="C248" s="6" t="s">
        <v>34</v>
      </c>
      <c r="D248" s="27" t="s">
        <v>273</v>
      </c>
      <c r="E248" s="64">
        <v>20</v>
      </c>
      <c r="F248" s="6">
        <v>13</v>
      </c>
      <c r="G248" s="79">
        <v>12</v>
      </c>
      <c r="H248" s="43">
        <f t="shared" si="130"/>
        <v>156</v>
      </c>
      <c r="I248" s="51">
        <v>44562</v>
      </c>
      <c r="J248" s="20" t="s">
        <v>539</v>
      </c>
      <c r="K248" s="50">
        <f t="shared" si="128"/>
        <v>3120</v>
      </c>
      <c r="L248" s="12">
        <f t="shared" si="138"/>
        <v>62.4</v>
      </c>
      <c r="M248" s="12"/>
      <c r="N248" s="12"/>
      <c r="O248" s="50"/>
      <c r="P248" s="11">
        <f t="shared" si="129"/>
        <v>3182.4</v>
      </c>
      <c r="Q248" s="4" t="s">
        <v>522</v>
      </c>
      <c r="R248" s="4" t="s">
        <v>285</v>
      </c>
    </row>
    <row r="249" spans="1:201" ht="25.5" x14ac:dyDescent="0.25">
      <c r="A249" s="5" t="s">
        <v>8</v>
      </c>
      <c r="B249" s="27" t="s">
        <v>417</v>
      </c>
      <c r="C249" s="6" t="s">
        <v>34</v>
      </c>
      <c r="D249" s="27" t="s">
        <v>273</v>
      </c>
      <c r="E249" s="64">
        <v>20</v>
      </c>
      <c r="F249" s="6">
        <v>12</v>
      </c>
      <c r="G249" s="79">
        <v>12</v>
      </c>
      <c r="H249" s="43">
        <f t="shared" ref="H249" si="139">F249*G249</f>
        <v>144</v>
      </c>
      <c r="I249" s="51">
        <v>44652</v>
      </c>
      <c r="J249" s="20">
        <v>44742</v>
      </c>
      <c r="K249" s="50">
        <f t="shared" ref="K249" si="140">E249*F249*G249</f>
        <v>2880</v>
      </c>
      <c r="L249" s="12">
        <f t="shared" ref="L249" si="141">K249*2%</f>
        <v>57.6</v>
      </c>
      <c r="M249" s="12"/>
      <c r="N249" s="12"/>
      <c r="O249" s="50"/>
      <c r="P249" s="11">
        <f t="shared" ref="P249" si="142">SUM(K249:O249)</f>
        <v>2937.6</v>
      </c>
      <c r="Q249" s="4" t="s">
        <v>522</v>
      </c>
      <c r="R249" s="4" t="s">
        <v>285</v>
      </c>
    </row>
    <row r="250" spans="1:201" ht="25.5" x14ac:dyDescent="0.25">
      <c r="A250" s="5" t="s">
        <v>8</v>
      </c>
      <c r="B250" s="27" t="s">
        <v>417</v>
      </c>
      <c r="C250" s="6" t="s">
        <v>34</v>
      </c>
      <c r="D250" s="27" t="s">
        <v>273</v>
      </c>
      <c r="E250" s="64">
        <v>20</v>
      </c>
      <c r="F250" s="6">
        <v>24</v>
      </c>
      <c r="G250" s="79">
        <v>24</v>
      </c>
      <c r="H250" s="43">
        <f t="shared" ref="H250" si="143">F250*G250</f>
        <v>576</v>
      </c>
      <c r="I250" s="51">
        <v>44743</v>
      </c>
      <c r="J250" s="20">
        <v>44926</v>
      </c>
      <c r="K250" s="50">
        <f t="shared" ref="K250" si="144">E250*F250*G250</f>
        <v>11520</v>
      </c>
      <c r="L250" s="12">
        <f t="shared" ref="L250" si="145">K250*2%</f>
        <v>230.4</v>
      </c>
      <c r="M250" s="12"/>
      <c r="N250" s="12"/>
      <c r="O250" s="50"/>
      <c r="P250" s="11">
        <f t="shared" ref="P250" si="146">SUM(K250:O250)</f>
        <v>11750.4</v>
      </c>
      <c r="Q250" s="4" t="s">
        <v>578</v>
      </c>
      <c r="R250" s="4" t="s">
        <v>285</v>
      </c>
    </row>
    <row r="251" spans="1:201" ht="25.5" x14ac:dyDescent="0.25">
      <c r="A251" s="5" t="s">
        <v>8</v>
      </c>
      <c r="B251" s="27" t="s">
        <v>134</v>
      </c>
      <c r="C251" s="6" t="s">
        <v>9</v>
      </c>
      <c r="D251" s="44" t="s">
        <v>274</v>
      </c>
      <c r="E251" s="64">
        <v>26</v>
      </c>
      <c r="F251" s="6">
        <v>14</v>
      </c>
      <c r="G251" s="79">
        <v>12</v>
      </c>
      <c r="H251" s="43">
        <f t="shared" si="130"/>
        <v>168</v>
      </c>
      <c r="I251" s="51">
        <v>44562</v>
      </c>
      <c r="J251" s="20">
        <v>44926</v>
      </c>
      <c r="K251" s="50">
        <f t="shared" si="128"/>
        <v>4368</v>
      </c>
      <c r="L251" s="12"/>
      <c r="M251" s="12"/>
      <c r="N251" s="12"/>
      <c r="O251" s="50"/>
      <c r="P251" s="11">
        <f t="shared" si="129"/>
        <v>4368</v>
      </c>
      <c r="Q251" s="4" t="s">
        <v>522</v>
      </c>
      <c r="R251" s="4" t="s">
        <v>285</v>
      </c>
    </row>
    <row r="252" spans="1:201" ht="25.5" x14ac:dyDescent="0.25">
      <c r="A252" s="5" t="s">
        <v>8</v>
      </c>
      <c r="B252" s="43" t="s">
        <v>149</v>
      </c>
      <c r="C252" s="44" t="s">
        <v>76</v>
      </c>
      <c r="D252" s="44" t="s">
        <v>274</v>
      </c>
      <c r="E252" s="53">
        <v>23</v>
      </c>
      <c r="F252" s="43">
        <v>12</v>
      </c>
      <c r="G252" s="79">
        <v>12</v>
      </c>
      <c r="H252" s="43">
        <f t="shared" si="130"/>
        <v>144</v>
      </c>
      <c r="I252" s="51">
        <v>44562</v>
      </c>
      <c r="J252" s="20">
        <v>44926</v>
      </c>
      <c r="K252" s="50">
        <f t="shared" si="128"/>
        <v>3312</v>
      </c>
      <c r="L252" s="12">
        <f>K252*2%</f>
        <v>66.239999999999995</v>
      </c>
      <c r="M252" s="12"/>
      <c r="N252" s="12"/>
      <c r="O252" s="50"/>
      <c r="P252" s="11">
        <f t="shared" ref="P252:P274" si="147">SUM(K252:O252)</f>
        <v>3378.24</v>
      </c>
      <c r="Q252" s="4" t="s">
        <v>522</v>
      </c>
      <c r="R252" s="4" t="s">
        <v>285</v>
      </c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  <c r="EH252" s="23"/>
      <c r="EI252" s="23"/>
      <c r="EJ252" s="23"/>
      <c r="EK252" s="23"/>
      <c r="EL252" s="23"/>
      <c r="EM252" s="23"/>
      <c r="EN252" s="23"/>
      <c r="EO252" s="23"/>
      <c r="EP252" s="23"/>
      <c r="EQ252" s="23"/>
      <c r="ER252" s="23"/>
      <c r="ES252" s="23"/>
      <c r="ET252" s="23"/>
      <c r="EU252" s="23"/>
      <c r="EV252" s="23"/>
      <c r="EW252" s="23"/>
      <c r="EX252" s="23"/>
      <c r="EY252" s="23"/>
      <c r="EZ252" s="23"/>
      <c r="FA252" s="23"/>
      <c r="FB252" s="23"/>
      <c r="FC252" s="23"/>
      <c r="FD252" s="23"/>
      <c r="FE252" s="23"/>
      <c r="FF252" s="23"/>
      <c r="FG252" s="23"/>
      <c r="FH252" s="23"/>
      <c r="FI252" s="23"/>
      <c r="FJ252" s="23"/>
      <c r="FK252" s="23"/>
      <c r="FL252" s="23"/>
      <c r="FM252" s="23"/>
      <c r="FN252" s="23"/>
      <c r="FO252" s="23"/>
      <c r="FP252" s="23"/>
      <c r="FQ252" s="23"/>
      <c r="FR252" s="23"/>
      <c r="FS252" s="23"/>
      <c r="FT252" s="23"/>
      <c r="FU252" s="23"/>
      <c r="FV252" s="23"/>
      <c r="FW252" s="23"/>
      <c r="FX252" s="23"/>
      <c r="FY252" s="23"/>
      <c r="FZ252" s="23"/>
      <c r="GA252" s="23"/>
      <c r="GB252" s="23"/>
      <c r="GC252" s="23"/>
      <c r="GD252" s="23"/>
      <c r="GE252" s="23"/>
      <c r="GF252" s="23"/>
      <c r="GG252" s="23"/>
      <c r="GH252" s="23"/>
      <c r="GI252" s="23"/>
      <c r="GJ252" s="23"/>
      <c r="GK252" s="23"/>
      <c r="GL252" s="23"/>
      <c r="GM252" s="23"/>
      <c r="GN252" s="23"/>
      <c r="GO252" s="23"/>
      <c r="GP252" s="23"/>
      <c r="GQ252" s="23"/>
      <c r="GR252" s="23"/>
      <c r="GS252" s="23"/>
    </row>
    <row r="253" spans="1:201" ht="25.5" x14ac:dyDescent="0.25">
      <c r="A253" s="5" t="s">
        <v>8</v>
      </c>
      <c r="B253" s="43" t="s">
        <v>150</v>
      </c>
      <c r="C253" s="44" t="s">
        <v>76</v>
      </c>
      <c r="D253" s="44" t="s">
        <v>274</v>
      </c>
      <c r="E253" s="53">
        <v>23</v>
      </c>
      <c r="F253" s="43">
        <v>30</v>
      </c>
      <c r="G253" s="79">
        <v>12</v>
      </c>
      <c r="H253" s="43">
        <f t="shared" si="130"/>
        <v>360</v>
      </c>
      <c r="I253" s="51">
        <v>44562</v>
      </c>
      <c r="J253" s="20">
        <v>44926</v>
      </c>
      <c r="K253" s="50">
        <f t="shared" si="128"/>
        <v>8280</v>
      </c>
      <c r="L253" s="12">
        <f>K253*2%</f>
        <v>165.6</v>
      </c>
      <c r="M253" s="12"/>
      <c r="N253" s="12"/>
      <c r="O253" s="50"/>
      <c r="P253" s="11">
        <f t="shared" si="147"/>
        <v>8445.6</v>
      </c>
      <c r="Q253" s="4" t="s">
        <v>522</v>
      </c>
      <c r="R253" s="4" t="s">
        <v>285</v>
      </c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  <c r="DG253" s="23"/>
      <c r="DH253" s="23"/>
      <c r="DI253" s="23"/>
      <c r="DJ253" s="23"/>
      <c r="DK253" s="23"/>
      <c r="DL253" s="23"/>
      <c r="DM253" s="23"/>
      <c r="DN253" s="23"/>
      <c r="DO253" s="23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  <c r="EH253" s="23"/>
      <c r="EI253" s="23"/>
      <c r="EJ253" s="23"/>
      <c r="EK253" s="23"/>
      <c r="EL253" s="23"/>
      <c r="EM253" s="23"/>
      <c r="EN253" s="23"/>
      <c r="EO253" s="23"/>
      <c r="EP253" s="23"/>
      <c r="EQ253" s="23"/>
      <c r="ER253" s="23"/>
      <c r="ES253" s="23"/>
      <c r="ET253" s="23"/>
      <c r="EU253" s="23"/>
      <c r="EV253" s="23"/>
      <c r="EW253" s="23"/>
      <c r="EX253" s="23"/>
      <c r="EY253" s="23"/>
      <c r="EZ253" s="23"/>
      <c r="FA253" s="23"/>
      <c r="FB253" s="23"/>
      <c r="FC253" s="23"/>
      <c r="FD253" s="23"/>
      <c r="FE253" s="23"/>
      <c r="FF253" s="23"/>
      <c r="FG253" s="23"/>
      <c r="FH253" s="23"/>
      <c r="FI253" s="23"/>
      <c r="FJ253" s="23"/>
      <c r="FK253" s="23"/>
      <c r="FL253" s="23"/>
      <c r="FM253" s="23"/>
      <c r="FN253" s="23"/>
      <c r="FO253" s="23"/>
      <c r="FP253" s="23"/>
      <c r="FQ253" s="23"/>
      <c r="FR253" s="23"/>
      <c r="FS253" s="23"/>
      <c r="FT253" s="23"/>
      <c r="FU253" s="23"/>
      <c r="FV253" s="23"/>
      <c r="FW253" s="23"/>
      <c r="FX253" s="23"/>
      <c r="FY253" s="23"/>
      <c r="FZ253" s="23"/>
      <c r="GA253" s="23"/>
      <c r="GB253" s="23"/>
      <c r="GC253" s="23"/>
      <c r="GD253" s="23"/>
      <c r="GE253" s="23"/>
      <c r="GF253" s="23"/>
      <c r="GG253" s="23"/>
      <c r="GH253" s="23"/>
      <c r="GI253" s="23"/>
      <c r="GJ253" s="23"/>
      <c r="GK253" s="23"/>
      <c r="GL253" s="23"/>
      <c r="GM253" s="23"/>
      <c r="GN253" s="23"/>
      <c r="GO253" s="23"/>
      <c r="GP253" s="23"/>
      <c r="GQ253" s="23"/>
      <c r="GR253" s="23"/>
      <c r="GS253" s="23"/>
    </row>
    <row r="254" spans="1:201" ht="25.5" x14ac:dyDescent="0.25">
      <c r="A254" s="5" t="s">
        <v>8</v>
      </c>
      <c r="B254" s="43" t="s">
        <v>151</v>
      </c>
      <c r="C254" s="44" t="s">
        <v>152</v>
      </c>
      <c r="D254" s="44" t="s">
        <v>274</v>
      </c>
      <c r="E254" s="53">
        <v>20</v>
      </c>
      <c r="F254" s="43">
        <v>22</v>
      </c>
      <c r="G254" s="79">
        <v>12</v>
      </c>
      <c r="H254" s="43">
        <f t="shared" si="130"/>
        <v>264</v>
      </c>
      <c r="I254" s="51">
        <v>44562</v>
      </c>
      <c r="J254" s="20">
        <v>44926</v>
      </c>
      <c r="K254" s="50">
        <f t="shared" si="128"/>
        <v>5280</v>
      </c>
      <c r="L254" s="12">
        <f>K254*22%</f>
        <v>1161.5999999999999</v>
      </c>
      <c r="M254" s="12"/>
      <c r="N254" s="12">
        <f>(K254+L254)*4%</f>
        <v>257.66400000000004</v>
      </c>
      <c r="O254" s="50"/>
      <c r="P254" s="11">
        <f t="shared" si="147"/>
        <v>6699.2640000000001</v>
      </c>
      <c r="Q254" s="4" t="s">
        <v>522</v>
      </c>
      <c r="R254" s="4" t="s">
        <v>285</v>
      </c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  <c r="DG254" s="23"/>
      <c r="DH254" s="23"/>
      <c r="DI254" s="23"/>
      <c r="DJ254" s="23"/>
      <c r="DK254" s="23"/>
      <c r="DL254" s="23"/>
      <c r="DM254" s="23"/>
      <c r="DN254" s="23"/>
      <c r="DO254" s="23"/>
      <c r="DP254" s="23"/>
      <c r="DQ254" s="23"/>
      <c r="DR254" s="23"/>
      <c r="DS254" s="23"/>
      <c r="DT254" s="23"/>
      <c r="DU254" s="23"/>
      <c r="DV254" s="23"/>
      <c r="DW254" s="23"/>
      <c r="DX254" s="23"/>
      <c r="DY254" s="23"/>
      <c r="DZ254" s="23"/>
      <c r="EA254" s="23"/>
      <c r="EB254" s="23"/>
      <c r="EC254" s="23"/>
      <c r="ED254" s="23"/>
      <c r="EE254" s="23"/>
      <c r="EF254" s="23"/>
      <c r="EG254" s="23"/>
      <c r="EH254" s="23"/>
      <c r="EI254" s="23"/>
      <c r="EJ254" s="23"/>
      <c r="EK254" s="23"/>
      <c r="EL254" s="23"/>
      <c r="EM254" s="23"/>
      <c r="EN254" s="23"/>
      <c r="EO254" s="23"/>
      <c r="EP254" s="23"/>
      <c r="EQ254" s="23"/>
      <c r="ER254" s="23"/>
      <c r="ES254" s="23"/>
      <c r="ET254" s="23"/>
      <c r="EU254" s="23"/>
      <c r="EV254" s="23"/>
      <c r="EW254" s="23"/>
      <c r="EX254" s="23"/>
      <c r="EY254" s="23"/>
      <c r="EZ254" s="23"/>
      <c r="FA254" s="23"/>
      <c r="FB254" s="23"/>
      <c r="FC254" s="23"/>
      <c r="FD254" s="23"/>
      <c r="FE254" s="23"/>
      <c r="FF254" s="23"/>
      <c r="FG254" s="23"/>
      <c r="FH254" s="23"/>
      <c r="FI254" s="23"/>
      <c r="FJ254" s="23"/>
      <c r="FK254" s="23"/>
      <c r="FL254" s="23"/>
      <c r="FM254" s="23"/>
      <c r="FN254" s="23"/>
      <c r="FO254" s="23"/>
      <c r="FP254" s="23"/>
      <c r="FQ254" s="23"/>
      <c r="FR254" s="23"/>
      <c r="FS254" s="23"/>
      <c r="FT254" s="23"/>
      <c r="FU254" s="23"/>
      <c r="FV254" s="23"/>
      <c r="FW254" s="23"/>
      <c r="FX254" s="23"/>
      <c r="FY254" s="23"/>
      <c r="FZ254" s="23"/>
      <c r="GA254" s="23"/>
      <c r="GB254" s="23"/>
      <c r="GC254" s="23"/>
      <c r="GD254" s="23"/>
      <c r="GE254" s="23"/>
      <c r="GF254" s="23"/>
      <c r="GG254" s="23"/>
      <c r="GH254" s="23"/>
      <c r="GI254" s="23"/>
      <c r="GJ254" s="23"/>
      <c r="GK254" s="23"/>
      <c r="GL254" s="23"/>
      <c r="GM254" s="23"/>
      <c r="GN254" s="23"/>
      <c r="GO254" s="23"/>
      <c r="GP254" s="23"/>
      <c r="GQ254" s="23"/>
      <c r="GR254" s="23"/>
      <c r="GS254" s="23"/>
    </row>
    <row r="255" spans="1:201" ht="25.5" x14ac:dyDescent="0.25">
      <c r="A255" s="5" t="s">
        <v>8</v>
      </c>
      <c r="B255" s="43" t="s">
        <v>153</v>
      </c>
      <c r="C255" s="54" t="s">
        <v>154</v>
      </c>
      <c r="D255" s="44" t="s">
        <v>275</v>
      </c>
      <c r="E255" s="53">
        <v>23</v>
      </c>
      <c r="F255" s="43">
        <v>30</v>
      </c>
      <c r="G255" s="79">
        <v>12</v>
      </c>
      <c r="H255" s="43">
        <f t="shared" si="130"/>
        <v>360</v>
      </c>
      <c r="I255" s="51">
        <v>44562</v>
      </c>
      <c r="J255" s="20">
        <v>44926</v>
      </c>
      <c r="K255" s="50">
        <f t="shared" si="128"/>
        <v>8280</v>
      </c>
      <c r="L255" s="12">
        <f>K255*2%</f>
        <v>165.6</v>
      </c>
      <c r="M255" s="12"/>
      <c r="N255" s="12"/>
      <c r="O255" s="50"/>
      <c r="P255" s="11">
        <f t="shared" si="147"/>
        <v>8445.6</v>
      </c>
      <c r="Q255" s="4" t="s">
        <v>522</v>
      </c>
      <c r="R255" s="4" t="s">
        <v>285</v>
      </c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  <c r="DG255" s="23"/>
      <c r="DH255" s="23"/>
      <c r="DI255" s="23"/>
      <c r="DJ255" s="23"/>
      <c r="DK255" s="23"/>
      <c r="DL255" s="23"/>
      <c r="DM255" s="23"/>
      <c r="DN255" s="23"/>
      <c r="DO255" s="23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3"/>
      <c r="EC255" s="23"/>
      <c r="ED255" s="23"/>
      <c r="EE255" s="23"/>
      <c r="EF255" s="23"/>
      <c r="EG255" s="23"/>
      <c r="EH255" s="23"/>
      <c r="EI255" s="23"/>
      <c r="EJ255" s="23"/>
      <c r="EK255" s="23"/>
      <c r="EL255" s="23"/>
      <c r="EM255" s="23"/>
      <c r="EN255" s="23"/>
      <c r="EO255" s="23"/>
      <c r="EP255" s="23"/>
      <c r="EQ255" s="23"/>
      <c r="ER255" s="23"/>
      <c r="ES255" s="23"/>
      <c r="ET255" s="23"/>
      <c r="EU255" s="23"/>
      <c r="EV255" s="23"/>
      <c r="EW255" s="23"/>
      <c r="EX255" s="23"/>
      <c r="EY255" s="23"/>
      <c r="EZ255" s="23"/>
      <c r="FA255" s="23"/>
      <c r="FB255" s="23"/>
      <c r="FC255" s="23"/>
      <c r="FD255" s="23"/>
      <c r="FE255" s="23"/>
      <c r="FF255" s="23"/>
      <c r="FG255" s="23"/>
      <c r="FH255" s="23"/>
      <c r="FI255" s="23"/>
      <c r="FJ255" s="23"/>
      <c r="FK255" s="23"/>
      <c r="FL255" s="23"/>
      <c r="FM255" s="23"/>
      <c r="FN255" s="23"/>
      <c r="FO255" s="23"/>
      <c r="FP255" s="23"/>
      <c r="FQ255" s="23"/>
      <c r="FR255" s="23"/>
      <c r="FS255" s="23"/>
      <c r="FT255" s="23"/>
      <c r="FU255" s="23"/>
      <c r="FV255" s="23"/>
      <c r="FW255" s="23"/>
      <c r="FX255" s="23"/>
      <c r="FY255" s="23"/>
      <c r="FZ255" s="23"/>
      <c r="GA255" s="23"/>
      <c r="GB255" s="23"/>
      <c r="GC255" s="23"/>
      <c r="GD255" s="23"/>
      <c r="GE255" s="23"/>
      <c r="GF255" s="23"/>
      <c r="GG255" s="23"/>
      <c r="GH255" s="23"/>
      <c r="GI255" s="23"/>
      <c r="GJ255" s="23"/>
      <c r="GK255" s="23"/>
      <c r="GL255" s="23"/>
      <c r="GM255" s="23"/>
      <c r="GN255" s="23"/>
      <c r="GO255" s="23"/>
      <c r="GP255" s="23"/>
      <c r="GQ255" s="23"/>
      <c r="GR255" s="23"/>
      <c r="GS255" s="23"/>
    </row>
    <row r="256" spans="1:201" ht="25.5" x14ac:dyDescent="0.25">
      <c r="A256" s="5" t="s">
        <v>8</v>
      </c>
      <c r="B256" s="138" t="s">
        <v>155</v>
      </c>
      <c r="C256" s="44" t="s">
        <v>156</v>
      </c>
      <c r="D256" s="44" t="s">
        <v>275</v>
      </c>
      <c r="E256" s="53">
        <v>22</v>
      </c>
      <c r="F256" s="43">
        <v>5</v>
      </c>
      <c r="G256" s="79">
        <v>12</v>
      </c>
      <c r="H256" s="43">
        <f t="shared" si="130"/>
        <v>60</v>
      </c>
      <c r="I256" s="51">
        <v>44562</v>
      </c>
      <c r="J256" s="20">
        <v>44926</v>
      </c>
      <c r="K256" s="50">
        <f t="shared" si="128"/>
        <v>1320</v>
      </c>
      <c r="L256" s="12">
        <f>K256*2%</f>
        <v>26.400000000000002</v>
      </c>
      <c r="M256" s="12"/>
      <c r="N256" s="12"/>
      <c r="O256" s="50"/>
      <c r="P256" s="11">
        <f t="shared" si="147"/>
        <v>1346.4</v>
      </c>
      <c r="Q256" s="4" t="s">
        <v>522</v>
      </c>
      <c r="R256" s="4" t="s">
        <v>285</v>
      </c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  <c r="DG256" s="23"/>
      <c r="DH256" s="23"/>
      <c r="DI256" s="23"/>
      <c r="DJ256" s="23"/>
      <c r="DK256" s="23"/>
      <c r="DL256" s="23"/>
      <c r="DM256" s="23"/>
      <c r="DN256" s="23"/>
      <c r="DO256" s="23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3"/>
      <c r="EC256" s="23"/>
      <c r="ED256" s="23"/>
      <c r="EE256" s="23"/>
      <c r="EF256" s="23"/>
      <c r="EG256" s="23"/>
      <c r="EH256" s="23"/>
      <c r="EI256" s="23"/>
      <c r="EJ256" s="23"/>
      <c r="EK256" s="23"/>
      <c r="EL256" s="23"/>
      <c r="EM256" s="23"/>
      <c r="EN256" s="23"/>
      <c r="EO256" s="23"/>
      <c r="EP256" s="23"/>
      <c r="EQ256" s="23"/>
      <c r="ER256" s="23"/>
      <c r="ES256" s="23"/>
      <c r="ET256" s="23"/>
      <c r="EU256" s="23"/>
      <c r="EV256" s="23"/>
      <c r="EW256" s="23"/>
      <c r="EX256" s="23"/>
      <c r="EY256" s="23"/>
      <c r="EZ256" s="23"/>
      <c r="FA256" s="23"/>
      <c r="FB256" s="23"/>
      <c r="FC256" s="23"/>
      <c r="FD256" s="23"/>
      <c r="FE256" s="23"/>
      <c r="FF256" s="23"/>
      <c r="FG256" s="23"/>
      <c r="FH256" s="23"/>
      <c r="FI256" s="23"/>
      <c r="FJ256" s="23"/>
      <c r="FK256" s="23"/>
      <c r="FL256" s="23"/>
      <c r="FM256" s="23"/>
      <c r="FN256" s="23"/>
      <c r="FO256" s="23"/>
      <c r="FP256" s="23"/>
      <c r="FQ256" s="23"/>
      <c r="FR256" s="23"/>
      <c r="FS256" s="23"/>
      <c r="FT256" s="23"/>
      <c r="FU256" s="23"/>
      <c r="FV256" s="23"/>
      <c r="FW256" s="23"/>
      <c r="FX256" s="23"/>
      <c r="FY256" s="23"/>
      <c r="FZ256" s="23"/>
      <c r="GA256" s="23"/>
      <c r="GB256" s="23"/>
      <c r="GC256" s="23"/>
      <c r="GD256" s="23"/>
      <c r="GE256" s="23"/>
      <c r="GF256" s="23"/>
      <c r="GG256" s="23"/>
      <c r="GH256" s="23"/>
      <c r="GI256" s="23"/>
      <c r="GJ256" s="23"/>
      <c r="GK256" s="23"/>
      <c r="GL256" s="23"/>
      <c r="GM256" s="23"/>
      <c r="GN256" s="23"/>
      <c r="GO256" s="23"/>
      <c r="GP256" s="23"/>
      <c r="GQ256" s="23"/>
      <c r="GR256" s="23"/>
      <c r="GS256" s="23"/>
    </row>
    <row r="257" spans="1:302" ht="25.5" x14ac:dyDescent="0.25">
      <c r="A257" s="5" t="s">
        <v>8</v>
      </c>
      <c r="B257" s="138" t="s">
        <v>157</v>
      </c>
      <c r="C257" s="44" t="s">
        <v>156</v>
      </c>
      <c r="D257" s="44" t="s">
        <v>275</v>
      </c>
      <c r="E257" s="53">
        <v>22</v>
      </c>
      <c r="F257" s="43">
        <v>5</v>
      </c>
      <c r="G257" s="79">
        <v>12</v>
      </c>
      <c r="H257" s="43">
        <f t="shared" si="130"/>
        <v>60</v>
      </c>
      <c r="I257" s="51">
        <v>44562</v>
      </c>
      <c r="J257" s="20">
        <v>44651</v>
      </c>
      <c r="K257" s="50">
        <f t="shared" si="128"/>
        <v>1320</v>
      </c>
      <c r="L257" s="12">
        <f>K257*2%</f>
        <v>26.400000000000002</v>
      </c>
      <c r="M257" s="12"/>
      <c r="N257" s="12"/>
      <c r="O257" s="50"/>
      <c r="P257" s="11">
        <f t="shared" si="147"/>
        <v>1346.4</v>
      </c>
      <c r="Q257" s="4" t="s">
        <v>522</v>
      </c>
      <c r="R257" s="4" t="s">
        <v>285</v>
      </c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  <c r="EH257" s="23"/>
      <c r="EI257" s="23"/>
      <c r="EJ257" s="23"/>
      <c r="EK257" s="23"/>
      <c r="EL257" s="23"/>
      <c r="EM257" s="23"/>
      <c r="EN257" s="23"/>
      <c r="EO257" s="23"/>
      <c r="EP257" s="23"/>
      <c r="EQ257" s="23"/>
      <c r="ER257" s="23"/>
      <c r="ES257" s="23"/>
      <c r="ET257" s="23"/>
      <c r="EU257" s="23"/>
      <c r="EV257" s="23"/>
      <c r="EW257" s="23"/>
      <c r="EX257" s="23"/>
      <c r="EY257" s="23"/>
      <c r="EZ257" s="23"/>
      <c r="FA257" s="23"/>
      <c r="FB257" s="23"/>
      <c r="FC257" s="23"/>
      <c r="FD257" s="23"/>
      <c r="FE257" s="23"/>
      <c r="FF257" s="23"/>
      <c r="FG257" s="23"/>
      <c r="FH257" s="23"/>
      <c r="FI257" s="23"/>
      <c r="FJ257" s="23"/>
      <c r="FK257" s="23"/>
      <c r="FL257" s="23"/>
      <c r="FM257" s="23"/>
      <c r="FN257" s="23"/>
      <c r="FO257" s="23"/>
      <c r="FP257" s="23"/>
      <c r="FQ257" s="23"/>
      <c r="FR257" s="23"/>
      <c r="FS257" s="23"/>
      <c r="FT257" s="23"/>
      <c r="FU257" s="23"/>
      <c r="FV257" s="23"/>
      <c r="FW257" s="23"/>
      <c r="FX257" s="23"/>
      <c r="FY257" s="23"/>
      <c r="FZ257" s="23"/>
      <c r="GA257" s="23"/>
      <c r="GB257" s="23"/>
      <c r="GC257" s="23"/>
      <c r="GD257" s="23"/>
      <c r="GE257" s="23"/>
      <c r="GF257" s="23"/>
      <c r="GG257" s="23"/>
      <c r="GH257" s="23"/>
      <c r="GI257" s="23"/>
      <c r="GJ257" s="23"/>
      <c r="GK257" s="23"/>
      <c r="GL257" s="23"/>
      <c r="GM257" s="23"/>
      <c r="GN257" s="23"/>
      <c r="GO257" s="23"/>
      <c r="GP257" s="23"/>
      <c r="GQ257" s="23"/>
      <c r="GR257" s="23"/>
      <c r="GS257" s="23"/>
    </row>
    <row r="258" spans="1:302" ht="25.5" x14ac:dyDescent="0.25">
      <c r="A258" s="5" t="s">
        <v>8</v>
      </c>
      <c r="B258" s="104" t="s">
        <v>289</v>
      </c>
      <c r="C258" s="44" t="s">
        <v>9</v>
      </c>
      <c r="D258" s="44" t="s">
        <v>275</v>
      </c>
      <c r="E258" s="53">
        <v>26</v>
      </c>
      <c r="F258" s="43">
        <v>34</v>
      </c>
      <c r="G258" s="79">
        <v>12</v>
      </c>
      <c r="H258" s="43">
        <f t="shared" si="130"/>
        <v>408</v>
      </c>
      <c r="I258" s="51">
        <v>44562</v>
      </c>
      <c r="J258" s="20">
        <v>44651</v>
      </c>
      <c r="K258" s="50">
        <f t="shared" si="128"/>
        <v>10608</v>
      </c>
      <c r="L258" s="12"/>
      <c r="M258" s="12"/>
      <c r="N258" s="12"/>
      <c r="O258" s="50"/>
      <c r="P258" s="11">
        <f t="shared" si="147"/>
        <v>10608</v>
      </c>
      <c r="Q258" s="4" t="s">
        <v>522</v>
      </c>
      <c r="R258" s="4" t="s">
        <v>285</v>
      </c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  <c r="EM258" s="23"/>
      <c r="EN258" s="23"/>
      <c r="EO258" s="23"/>
      <c r="EP258" s="23"/>
      <c r="EQ258" s="23"/>
      <c r="ER258" s="23"/>
      <c r="ES258" s="23"/>
      <c r="ET258" s="23"/>
      <c r="EU258" s="23"/>
      <c r="EV258" s="23"/>
      <c r="EW258" s="23"/>
      <c r="EX258" s="23"/>
      <c r="EY258" s="23"/>
      <c r="EZ258" s="23"/>
      <c r="FA258" s="23"/>
      <c r="FB258" s="23"/>
      <c r="FC258" s="23"/>
      <c r="FD258" s="23"/>
      <c r="FE258" s="23"/>
      <c r="FF258" s="23"/>
      <c r="FG258" s="23"/>
      <c r="FH258" s="23"/>
      <c r="FI258" s="23"/>
      <c r="FJ258" s="23"/>
      <c r="FK258" s="23"/>
      <c r="FL258" s="23"/>
      <c r="FM258" s="23"/>
      <c r="FN258" s="23"/>
      <c r="FO258" s="23"/>
      <c r="FP258" s="23"/>
      <c r="FQ258" s="23"/>
      <c r="FR258" s="23"/>
      <c r="FS258" s="23"/>
      <c r="FT258" s="23"/>
      <c r="FU258" s="23"/>
      <c r="FV258" s="23"/>
      <c r="FW258" s="23"/>
      <c r="FX258" s="23"/>
      <c r="FY258" s="23"/>
      <c r="FZ258" s="23"/>
      <c r="GA258" s="23"/>
      <c r="GB258" s="23"/>
      <c r="GC258" s="23"/>
      <c r="GD258" s="23"/>
      <c r="GE258" s="23"/>
      <c r="GF258" s="23"/>
      <c r="GG258" s="23"/>
      <c r="GH258" s="23"/>
      <c r="GI258" s="23"/>
      <c r="GJ258" s="23"/>
      <c r="GK258" s="23"/>
      <c r="GL258" s="23"/>
      <c r="GM258" s="23"/>
      <c r="GN258" s="23"/>
      <c r="GO258" s="23"/>
      <c r="GP258" s="23"/>
      <c r="GQ258" s="23"/>
      <c r="GR258" s="23"/>
      <c r="GS258" s="23"/>
    </row>
    <row r="259" spans="1:302" ht="25.5" x14ac:dyDescent="0.25">
      <c r="A259" s="5" t="s">
        <v>8</v>
      </c>
      <c r="B259" s="138" t="s">
        <v>158</v>
      </c>
      <c r="C259" s="44" t="s">
        <v>156</v>
      </c>
      <c r="D259" s="44" t="s">
        <v>274</v>
      </c>
      <c r="E259" s="53">
        <v>22</v>
      </c>
      <c r="F259" s="43">
        <v>12</v>
      </c>
      <c r="G259" s="79">
        <v>28</v>
      </c>
      <c r="H259" s="43">
        <f t="shared" si="130"/>
        <v>336</v>
      </c>
      <c r="I259" s="51">
        <v>44562</v>
      </c>
      <c r="J259" s="20">
        <v>44773</v>
      </c>
      <c r="K259" s="50">
        <f t="shared" si="128"/>
        <v>7392</v>
      </c>
      <c r="L259" s="12">
        <f>K259*2%</f>
        <v>147.84</v>
      </c>
      <c r="M259" s="12"/>
      <c r="N259" s="12"/>
      <c r="O259" s="50"/>
      <c r="P259" s="11">
        <f t="shared" si="147"/>
        <v>7539.84</v>
      </c>
      <c r="Q259" s="4" t="s">
        <v>522</v>
      </c>
      <c r="R259" s="4" t="s">
        <v>285</v>
      </c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  <c r="EH259" s="23"/>
      <c r="EI259" s="23"/>
      <c r="EJ259" s="23"/>
      <c r="EK259" s="23"/>
      <c r="EL259" s="23"/>
      <c r="EM259" s="23"/>
      <c r="EN259" s="23"/>
      <c r="EO259" s="23"/>
      <c r="EP259" s="23"/>
      <c r="EQ259" s="23"/>
      <c r="ER259" s="23"/>
      <c r="ES259" s="23"/>
      <c r="ET259" s="23"/>
      <c r="EU259" s="23"/>
      <c r="EV259" s="23"/>
      <c r="EW259" s="23"/>
      <c r="EX259" s="23"/>
      <c r="EY259" s="23"/>
      <c r="EZ259" s="23"/>
      <c r="FA259" s="23"/>
      <c r="FB259" s="23"/>
      <c r="FC259" s="23"/>
      <c r="FD259" s="23"/>
      <c r="FE259" s="23"/>
      <c r="FF259" s="23"/>
      <c r="FG259" s="23"/>
      <c r="FH259" s="23"/>
      <c r="FI259" s="23"/>
      <c r="FJ259" s="23"/>
      <c r="FK259" s="23"/>
      <c r="FL259" s="23"/>
      <c r="FM259" s="23"/>
      <c r="FN259" s="23"/>
      <c r="FO259" s="23"/>
      <c r="FP259" s="23"/>
      <c r="FQ259" s="23"/>
      <c r="FR259" s="23"/>
      <c r="FS259" s="23"/>
      <c r="FT259" s="23"/>
      <c r="FU259" s="23"/>
      <c r="FV259" s="23"/>
      <c r="FW259" s="23"/>
      <c r="FX259" s="23"/>
      <c r="FY259" s="23"/>
      <c r="FZ259" s="23"/>
      <c r="GA259" s="23"/>
      <c r="GB259" s="23"/>
      <c r="GC259" s="23"/>
      <c r="GD259" s="23"/>
      <c r="GE259" s="23"/>
      <c r="GF259" s="23"/>
      <c r="GG259" s="23"/>
      <c r="GH259" s="23"/>
      <c r="GI259" s="23"/>
      <c r="GJ259" s="23"/>
      <c r="GK259" s="23"/>
      <c r="GL259" s="23"/>
      <c r="GM259" s="23"/>
      <c r="GN259" s="23"/>
      <c r="GO259" s="23"/>
      <c r="GP259" s="23"/>
      <c r="GQ259" s="23"/>
      <c r="GR259" s="23"/>
      <c r="GS259" s="23"/>
    </row>
    <row r="260" spans="1:302" ht="25.5" x14ac:dyDescent="0.25">
      <c r="A260" s="5" t="s">
        <v>8</v>
      </c>
      <c r="B260" s="138" t="s">
        <v>158</v>
      </c>
      <c r="C260" s="44" t="s">
        <v>156</v>
      </c>
      <c r="D260" s="44" t="s">
        <v>274</v>
      </c>
      <c r="E260" s="53">
        <v>20</v>
      </c>
      <c r="F260" s="43">
        <v>27</v>
      </c>
      <c r="G260" s="79">
        <v>20</v>
      </c>
      <c r="H260" s="43">
        <f t="shared" si="130"/>
        <v>540</v>
      </c>
      <c r="I260" s="51">
        <v>44774</v>
      </c>
      <c r="J260" s="20">
        <v>44926</v>
      </c>
      <c r="K260" s="50">
        <f t="shared" si="128"/>
        <v>10800</v>
      </c>
      <c r="L260" s="12">
        <f>K260*2%</f>
        <v>216</v>
      </c>
      <c r="M260" s="12"/>
      <c r="N260" s="12"/>
      <c r="O260" s="50"/>
      <c r="P260" s="11">
        <f t="shared" si="147"/>
        <v>11016</v>
      </c>
      <c r="Q260" s="4" t="s">
        <v>579</v>
      </c>
      <c r="R260" s="4" t="s">
        <v>285</v>
      </c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  <c r="EM260" s="23"/>
      <c r="EN260" s="23"/>
      <c r="EO260" s="23"/>
      <c r="EP260" s="23"/>
      <c r="EQ260" s="23"/>
      <c r="ER260" s="23"/>
      <c r="ES260" s="23"/>
      <c r="ET260" s="23"/>
      <c r="EU260" s="23"/>
      <c r="EV260" s="23"/>
      <c r="EW260" s="23"/>
      <c r="EX260" s="23"/>
      <c r="EY260" s="23"/>
      <c r="EZ260" s="23"/>
      <c r="FA260" s="23"/>
      <c r="FB260" s="23"/>
      <c r="FC260" s="23"/>
      <c r="FD260" s="23"/>
      <c r="FE260" s="23"/>
      <c r="FF260" s="23"/>
      <c r="FG260" s="23"/>
      <c r="FH260" s="23"/>
      <c r="FI260" s="23"/>
      <c r="FJ260" s="23"/>
      <c r="FK260" s="23"/>
      <c r="FL260" s="23"/>
      <c r="FM260" s="23"/>
      <c r="FN260" s="23"/>
      <c r="FO260" s="23"/>
      <c r="FP260" s="23"/>
      <c r="FQ260" s="23"/>
      <c r="FR260" s="23"/>
      <c r="FS260" s="23"/>
      <c r="FT260" s="23"/>
      <c r="FU260" s="23"/>
      <c r="FV260" s="23"/>
      <c r="FW260" s="23"/>
      <c r="FX260" s="23"/>
      <c r="FY260" s="23"/>
      <c r="FZ260" s="23"/>
      <c r="GA260" s="23"/>
      <c r="GB260" s="23"/>
      <c r="GC260" s="23"/>
      <c r="GD260" s="23"/>
      <c r="GE260" s="23"/>
      <c r="GF260" s="23"/>
      <c r="GG260" s="23"/>
      <c r="GH260" s="23"/>
      <c r="GI260" s="23"/>
      <c r="GJ260" s="23"/>
      <c r="GK260" s="23"/>
      <c r="GL260" s="23"/>
      <c r="GM260" s="23"/>
      <c r="GN260" s="23"/>
      <c r="GO260" s="23"/>
      <c r="GP260" s="23"/>
      <c r="GQ260" s="23"/>
      <c r="GR260" s="23"/>
      <c r="GS260" s="23"/>
    </row>
    <row r="261" spans="1:302" ht="25.5" x14ac:dyDescent="0.25">
      <c r="A261" s="5" t="s">
        <v>8</v>
      </c>
      <c r="B261" s="138" t="s">
        <v>159</v>
      </c>
      <c r="C261" s="44" t="s">
        <v>156</v>
      </c>
      <c r="D261" s="44" t="s">
        <v>274</v>
      </c>
      <c r="E261" s="53">
        <v>22</v>
      </c>
      <c r="F261" s="43">
        <v>12</v>
      </c>
      <c r="G261" s="79">
        <v>28</v>
      </c>
      <c r="H261" s="43">
        <f t="shared" si="130"/>
        <v>336</v>
      </c>
      <c r="I261" s="51">
        <v>44562</v>
      </c>
      <c r="J261" s="20">
        <v>44773</v>
      </c>
      <c r="K261" s="50">
        <f t="shared" si="128"/>
        <v>7392</v>
      </c>
      <c r="L261" s="12">
        <f>K261*2%</f>
        <v>147.84</v>
      </c>
      <c r="M261" s="12"/>
      <c r="N261" s="12"/>
      <c r="O261" s="50"/>
      <c r="P261" s="11">
        <f t="shared" si="147"/>
        <v>7539.84</v>
      </c>
      <c r="Q261" s="4" t="s">
        <v>522</v>
      </c>
      <c r="R261" s="4" t="s">
        <v>285</v>
      </c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  <c r="EH261" s="23"/>
      <c r="EI261" s="23"/>
      <c r="EJ261" s="23"/>
      <c r="EK261" s="23"/>
      <c r="EL261" s="23"/>
      <c r="EM261" s="23"/>
      <c r="EN261" s="23"/>
      <c r="EO261" s="23"/>
      <c r="EP261" s="23"/>
      <c r="EQ261" s="23"/>
      <c r="ER261" s="23"/>
      <c r="ES261" s="23"/>
      <c r="ET261" s="23"/>
      <c r="EU261" s="23"/>
      <c r="EV261" s="23"/>
      <c r="EW261" s="23"/>
      <c r="EX261" s="23"/>
      <c r="EY261" s="23"/>
      <c r="EZ261" s="23"/>
      <c r="FA261" s="23"/>
      <c r="FB261" s="23"/>
      <c r="FC261" s="23"/>
      <c r="FD261" s="23"/>
      <c r="FE261" s="23"/>
      <c r="FF261" s="23"/>
      <c r="FG261" s="23"/>
      <c r="FH261" s="23"/>
      <c r="FI261" s="23"/>
      <c r="FJ261" s="23"/>
      <c r="FK261" s="23"/>
      <c r="FL261" s="23"/>
      <c r="FM261" s="23"/>
      <c r="FN261" s="23"/>
      <c r="FO261" s="23"/>
      <c r="FP261" s="23"/>
      <c r="FQ261" s="23"/>
      <c r="FR261" s="23"/>
      <c r="FS261" s="23"/>
      <c r="FT261" s="23"/>
      <c r="FU261" s="23"/>
      <c r="FV261" s="23"/>
      <c r="FW261" s="23"/>
      <c r="FX261" s="23"/>
      <c r="FY261" s="23"/>
      <c r="FZ261" s="23"/>
      <c r="GA261" s="23"/>
      <c r="GB261" s="23"/>
      <c r="GC261" s="23"/>
      <c r="GD261" s="23"/>
      <c r="GE261" s="23"/>
      <c r="GF261" s="23"/>
      <c r="GG261" s="23"/>
      <c r="GH261" s="23"/>
      <c r="GI261" s="23"/>
      <c r="GJ261" s="23"/>
      <c r="GK261" s="23"/>
      <c r="GL261" s="23"/>
      <c r="GM261" s="23"/>
      <c r="GN261" s="23"/>
      <c r="GO261" s="23"/>
      <c r="GP261" s="23"/>
      <c r="GQ261" s="23"/>
      <c r="GR261" s="23"/>
      <c r="GS261" s="23"/>
    </row>
    <row r="262" spans="1:302" ht="25.5" x14ac:dyDescent="0.25">
      <c r="A262" s="5" t="s">
        <v>8</v>
      </c>
      <c r="B262" s="138" t="s">
        <v>159</v>
      </c>
      <c r="C262" s="44" t="s">
        <v>156</v>
      </c>
      <c r="D262" s="44" t="s">
        <v>274</v>
      </c>
      <c r="E262" s="53">
        <v>20</v>
      </c>
      <c r="F262" s="43">
        <v>27</v>
      </c>
      <c r="G262" s="79">
        <v>20</v>
      </c>
      <c r="H262" s="43">
        <f t="shared" ref="H262" si="148">F262*G262</f>
        <v>540</v>
      </c>
      <c r="I262" s="51">
        <v>44774</v>
      </c>
      <c r="J262" s="20">
        <v>44742</v>
      </c>
      <c r="K262" s="50">
        <f t="shared" ref="K262" si="149">E262*F262*G262</f>
        <v>10800</v>
      </c>
      <c r="L262" s="12">
        <f>K262*2%</f>
        <v>216</v>
      </c>
      <c r="M262" s="12"/>
      <c r="N262" s="12"/>
      <c r="O262" s="50"/>
      <c r="P262" s="11">
        <f t="shared" ref="P262" si="150">SUM(K262:O262)</f>
        <v>11016</v>
      </c>
      <c r="Q262" s="4" t="s">
        <v>579</v>
      </c>
      <c r="R262" s="4" t="s">
        <v>285</v>
      </c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3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  <c r="EM262" s="23"/>
      <c r="EN262" s="23"/>
      <c r="EO262" s="23"/>
      <c r="EP262" s="23"/>
      <c r="EQ262" s="23"/>
      <c r="ER262" s="23"/>
      <c r="ES262" s="23"/>
      <c r="ET262" s="23"/>
      <c r="EU262" s="23"/>
      <c r="EV262" s="23"/>
      <c r="EW262" s="23"/>
      <c r="EX262" s="23"/>
      <c r="EY262" s="23"/>
      <c r="EZ262" s="23"/>
      <c r="FA262" s="23"/>
      <c r="FB262" s="23"/>
      <c r="FC262" s="23"/>
      <c r="FD262" s="23"/>
      <c r="FE262" s="23"/>
      <c r="FF262" s="23"/>
      <c r="FG262" s="23"/>
      <c r="FH262" s="23"/>
      <c r="FI262" s="23"/>
      <c r="FJ262" s="23"/>
      <c r="FK262" s="23"/>
      <c r="FL262" s="23"/>
      <c r="FM262" s="23"/>
      <c r="FN262" s="23"/>
      <c r="FO262" s="23"/>
      <c r="FP262" s="23"/>
      <c r="FQ262" s="23"/>
      <c r="FR262" s="23"/>
      <c r="FS262" s="23"/>
      <c r="FT262" s="23"/>
      <c r="FU262" s="23"/>
      <c r="FV262" s="23"/>
      <c r="FW262" s="23"/>
      <c r="FX262" s="23"/>
      <c r="FY262" s="23"/>
      <c r="FZ262" s="23"/>
      <c r="GA262" s="23"/>
      <c r="GB262" s="23"/>
      <c r="GC262" s="23"/>
      <c r="GD262" s="23"/>
      <c r="GE262" s="23"/>
      <c r="GF262" s="23"/>
      <c r="GG262" s="23"/>
      <c r="GH262" s="23"/>
      <c r="GI262" s="23"/>
      <c r="GJ262" s="23"/>
      <c r="GK262" s="23"/>
      <c r="GL262" s="23"/>
      <c r="GM262" s="23"/>
      <c r="GN262" s="23"/>
      <c r="GO262" s="23"/>
      <c r="GP262" s="23"/>
      <c r="GQ262" s="23"/>
      <c r="GR262" s="23"/>
      <c r="GS262" s="23"/>
    </row>
    <row r="263" spans="1:302" ht="25.5" x14ac:dyDescent="0.25">
      <c r="A263" s="5" t="s">
        <v>8</v>
      </c>
      <c r="B263" s="138" t="s">
        <v>175</v>
      </c>
      <c r="C263" s="44" t="s">
        <v>76</v>
      </c>
      <c r="D263" s="44" t="s">
        <v>276</v>
      </c>
      <c r="E263" s="53">
        <v>23</v>
      </c>
      <c r="F263" s="43">
        <v>15</v>
      </c>
      <c r="G263" s="79">
        <v>12</v>
      </c>
      <c r="H263" s="43">
        <f t="shared" si="130"/>
        <v>180</v>
      </c>
      <c r="I263" s="51">
        <v>44562</v>
      </c>
      <c r="J263" s="20">
        <v>44651</v>
      </c>
      <c r="K263" s="50">
        <f t="shared" si="128"/>
        <v>4140</v>
      </c>
      <c r="L263" s="12">
        <f>K263*2%</f>
        <v>82.8</v>
      </c>
      <c r="M263" s="12"/>
      <c r="N263" s="12"/>
      <c r="O263" s="50"/>
      <c r="P263" s="11">
        <f t="shared" si="147"/>
        <v>4222.8</v>
      </c>
      <c r="Q263" s="4" t="s">
        <v>522</v>
      </c>
      <c r="R263" s="4" t="s">
        <v>285</v>
      </c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3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  <c r="EH263" s="23"/>
      <c r="EI263" s="23"/>
      <c r="EJ263" s="23"/>
      <c r="EK263" s="23"/>
      <c r="EL263" s="23"/>
      <c r="EM263" s="23"/>
      <c r="EN263" s="23"/>
      <c r="EO263" s="23"/>
      <c r="EP263" s="23"/>
      <c r="EQ263" s="23"/>
      <c r="ER263" s="23"/>
      <c r="ES263" s="23"/>
      <c r="ET263" s="23"/>
      <c r="EU263" s="23"/>
      <c r="EV263" s="23"/>
      <c r="EW263" s="23"/>
      <c r="EX263" s="23"/>
      <c r="EY263" s="23"/>
      <c r="EZ263" s="23"/>
      <c r="FA263" s="23"/>
      <c r="FB263" s="23"/>
      <c r="FC263" s="23"/>
      <c r="FD263" s="23"/>
      <c r="FE263" s="23"/>
      <c r="FF263" s="23"/>
      <c r="FG263" s="23"/>
      <c r="FH263" s="23"/>
      <c r="FI263" s="23"/>
      <c r="FJ263" s="23"/>
      <c r="FK263" s="23"/>
      <c r="FL263" s="23"/>
      <c r="FM263" s="23"/>
      <c r="FN263" s="23"/>
      <c r="FO263" s="23"/>
      <c r="FP263" s="23"/>
      <c r="FQ263" s="23"/>
      <c r="FR263" s="23"/>
      <c r="FS263" s="23"/>
      <c r="FT263" s="23"/>
      <c r="FU263" s="23"/>
      <c r="FV263" s="23"/>
      <c r="FW263" s="23"/>
      <c r="FX263" s="23"/>
      <c r="FY263" s="23"/>
      <c r="FZ263" s="23"/>
      <c r="GA263" s="23"/>
      <c r="GB263" s="23"/>
      <c r="GC263" s="23"/>
      <c r="GD263" s="23"/>
      <c r="GE263" s="23"/>
      <c r="GF263" s="23"/>
      <c r="GG263" s="23"/>
      <c r="GH263" s="23"/>
      <c r="GI263" s="23"/>
      <c r="GJ263" s="23"/>
      <c r="GK263" s="23"/>
      <c r="GL263" s="23"/>
      <c r="GM263" s="23"/>
      <c r="GN263" s="23"/>
      <c r="GO263" s="23"/>
      <c r="GP263" s="23"/>
      <c r="GQ263" s="23"/>
      <c r="GR263" s="23"/>
      <c r="GS263" s="23"/>
    </row>
    <row r="264" spans="1:302" ht="25.5" x14ac:dyDescent="0.25">
      <c r="A264" s="5" t="s">
        <v>67</v>
      </c>
      <c r="B264" s="138" t="s">
        <v>169</v>
      </c>
      <c r="C264" s="44" t="s">
        <v>34</v>
      </c>
      <c r="D264" s="44" t="s">
        <v>279</v>
      </c>
      <c r="E264" s="87">
        <v>22</v>
      </c>
      <c r="F264" s="82">
        <v>15</v>
      </c>
      <c r="G264" s="106">
        <v>12</v>
      </c>
      <c r="H264" s="82">
        <f t="shared" si="130"/>
        <v>180</v>
      </c>
      <c r="I264" s="51">
        <v>44562</v>
      </c>
      <c r="J264" s="20">
        <v>44651</v>
      </c>
      <c r="K264" s="83">
        <f t="shared" si="128"/>
        <v>3960</v>
      </c>
      <c r="L264" s="83">
        <f t="shared" ref="L264:L266" si="151">K264*2%</f>
        <v>79.2</v>
      </c>
      <c r="M264" s="88"/>
      <c r="N264" s="83"/>
      <c r="O264" s="88"/>
      <c r="P264" s="58">
        <f t="shared" ref="P264:P266" si="152">SUM(K264:N264)</f>
        <v>4039.2</v>
      </c>
      <c r="Q264" s="4" t="s">
        <v>522</v>
      </c>
      <c r="R264" s="4" t="s">
        <v>285</v>
      </c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  <c r="DG264" s="23"/>
      <c r="DH264" s="23"/>
      <c r="DI264" s="23"/>
      <c r="DJ264" s="23"/>
      <c r="DK264" s="23"/>
      <c r="DL264" s="23"/>
      <c r="DM264" s="23"/>
      <c r="DN264" s="23"/>
      <c r="DO264" s="23"/>
      <c r="DP264" s="23"/>
      <c r="DQ264" s="23"/>
      <c r="DR264" s="23"/>
      <c r="DS264" s="23"/>
      <c r="DT264" s="23"/>
      <c r="DU264" s="23"/>
      <c r="DV264" s="23"/>
      <c r="DW264" s="23"/>
      <c r="DX264" s="23"/>
      <c r="DY264" s="23"/>
      <c r="DZ264" s="23"/>
      <c r="EA264" s="23"/>
      <c r="EB264" s="23"/>
      <c r="EC264" s="23"/>
      <c r="ED264" s="23"/>
      <c r="EE264" s="23"/>
      <c r="EF264" s="23"/>
      <c r="EG264" s="23"/>
      <c r="EH264" s="23"/>
      <c r="EI264" s="23"/>
      <c r="EJ264" s="23"/>
      <c r="EK264" s="23"/>
      <c r="EL264" s="23"/>
      <c r="EM264" s="23"/>
      <c r="EN264" s="23"/>
      <c r="EO264" s="23"/>
      <c r="EP264" s="23"/>
      <c r="EQ264" s="23"/>
      <c r="ER264" s="23"/>
      <c r="ES264" s="23"/>
      <c r="ET264" s="23"/>
      <c r="EU264" s="23"/>
      <c r="EV264" s="23"/>
      <c r="EW264" s="23"/>
      <c r="EX264" s="23"/>
      <c r="EY264" s="23"/>
      <c r="EZ264" s="23"/>
      <c r="FA264" s="23"/>
      <c r="FB264" s="23"/>
      <c r="FC264" s="23"/>
      <c r="FD264" s="23"/>
      <c r="FE264" s="23"/>
      <c r="FF264" s="23"/>
      <c r="FG264" s="23"/>
      <c r="FH264" s="23"/>
      <c r="FI264" s="23"/>
      <c r="FJ264" s="23"/>
      <c r="FK264" s="23"/>
      <c r="FL264" s="23"/>
      <c r="FM264" s="23"/>
      <c r="FN264" s="23"/>
      <c r="FO264" s="23"/>
      <c r="FP264" s="23"/>
      <c r="FQ264" s="23"/>
      <c r="FR264" s="23"/>
      <c r="FS264" s="23"/>
      <c r="FT264" s="23"/>
      <c r="FU264" s="23"/>
      <c r="FV264" s="23"/>
      <c r="FW264" s="23"/>
      <c r="FX264" s="23"/>
      <c r="FY264" s="23"/>
      <c r="FZ264" s="23"/>
      <c r="GA264" s="23"/>
      <c r="GB264" s="23"/>
      <c r="GC264" s="23"/>
      <c r="GD264" s="23"/>
      <c r="GE264" s="23"/>
      <c r="GF264" s="23"/>
      <c r="GG264" s="23"/>
      <c r="GH264" s="23"/>
      <c r="GI264" s="23"/>
      <c r="GJ264" s="23"/>
      <c r="GK264" s="23"/>
      <c r="GL264" s="23"/>
      <c r="GM264" s="23"/>
      <c r="GN264" s="23"/>
      <c r="GO264" s="23"/>
      <c r="GP264" s="23"/>
      <c r="GQ264" s="23"/>
      <c r="GR264" s="23"/>
      <c r="GS264" s="23"/>
      <c r="GT264" s="23"/>
      <c r="GU264" s="23"/>
      <c r="GV264" s="23"/>
      <c r="GW264" s="23"/>
      <c r="GX264" s="23"/>
      <c r="GY264" s="23"/>
      <c r="GZ264" s="23"/>
      <c r="HA264" s="23"/>
      <c r="HB264" s="23"/>
      <c r="HC264" s="23"/>
      <c r="HD264" s="23"/>
      <c r="HE264" s="23"/>
      <c r="HF264" s="23"/>
      <c r="HG264" s="23"/>
      <c r="HH264" s="23"/>
      <c r="HI264" s="23"/>
      <c r="HJ264" s="23"/>
      <c r="HK264" s="23"/>
      <c r="HL264" s="23"/>
      <c r="HM264" s="23"/>
      <c r="HN264" s="23"/>
      <c r="HO264" s="23"/>
      <c r="HP264" s="23"/>
      <c r="HQ264" s="23"/>
      <c r="HR264" s="23"/>
      <c r="HS264" s="23"/>
      <c r="HT264" s="23"/>
      <c r="HU264" s="23"/>
      <c r="HV264" s="23"/>
      <c r="HW264" s="23"/>
      <c r="HX264" s="23"/>
      <c r="HY264" s="23"/>
      <c r="HZ264" s="23"/>
      <c r="IA264" s="23"/>
      <c r="IB264" s="23"/>
      <c r="IC264" s="23"/>
      <c r="ID264" s="23"/>
      <c r="IE264" s="23"/>
      <c r="IF264" s="23"/>
      <c r="IG264" s="23"/>
      <c r="IH264" s="23"/>
      <c r="II264" s="23"/>
      <c r="IJ264" s="23"/>
      <c r="IK264" s="23"/>
      <c r="IL264" s="23"/>
      <c r="IM264" s="23"/>
      <c r="IN264" s="23"/>
      <c r="IO264" s="23"/>
      <c r="IP264" s="23"/>
      <c r="IQ264" s="23"/>
      <c r="IR264" s="23"/>
      <c r="IS264" s="23"/>
      <c r="IT264" s="23"/>
      <c r="IU264" s="23"/>
      <c r="IV264" s="23"/>
      <c r="IW264" s="23"/>
      <c r="IX264" s="23"/>
      <c r="IY264" s="23"/>
      <c r="IZ264" s="23"/>
      <c r="JA264" s="23"/>
      <c r="JB264" s="23"/>
      <c r="JC264" s="23"/>
      <c r="JD264" s="23"/>
      <c r="JE264" s="23"/>
      <c r="JF264" s="23"/>
      <c r="JG264" s="23"/>
      <c r="JH264" s="23"/>
      <c r="JI264" s="23"/>
      <c r="JJ264" s="23"/>
      <c r="JK264" s="23"/>
      <c r="JL264" s="23"/>
      <c r="JM264" s="23"/>
      <c r="JN264" s="23"/>
      <c r="JO264" s="23"/>
      <c r="JP264" s="23"/>
      <c r="JQ264" s="23"/>
      <c r="JR264" s="23"/>
      <c r="JS264" s="23"/>
      <c r="JT264" s="23"/>
      <c r="JU264" s="23"/>
      <c r="JV264" s="23"/>
      <c r="JW264" s="23"/>
      <c r="JX264" s="23"/>
      <c r="JY264" s="23"/>
      <c r="JZ264" s="23"/>
      <c r="KA264" s="23"/>
      <c r="KB264" s="23"/>
      <c r="KC264" s="23"/>
      <c r="KD264" s="23"/>
      <c r="KE264" s="23"/>
      <c r="KF264" s="23"/>
      <c r="KG264" s="23"/>
      <c r="KH264" s="23"/>
      <c r="KI264" s="23"/>
      <c r="KJ264" s="23"/>
      <c r="KK264" s="23"/>
      <c r="KL264" s="23"/>
      <c r="KM264" s="23"/>
      <c r="KN264" s="23"/>
      <c r="KO264" s="23"/>
      <c r="KP264" s="23"/>
    </row>
    <row r="265" spans="1:302" ht="25.5" x14ac:dyDescent="0.25">
      <c r="A265" s="5" t="s">
        <v>67</v>
      </c>
      <c r="B265" s="138" t="s">
        <v>169</v>
      </c>
      <c r="C265" s="44" t="s">
        <v>34</v>
      </c>
      <c r="D265" s="44" t="s">
        <v>279</v>
      </c>
      <c r="E265" s="87">
        <v>22</v>
      </c>
      <c r="F265" s="82">
        <v>20</v>
      </c>
      <c r="G265" s="106">
        <v>36</v>
      </c>
      <c r="H265" s="82">
        <f t="shared" si="130"/>
        <v>720</v>
      </c>
      <c r="I265" s="51">
        <v>44652</v>
      </c>
      <c r="J265" s="20">
        <v>44926</v>
      </c>
      <c r="K265" s="83">
        <f t="shared" si="128"/>
        <v>15840</v>
      </c>
      <c r="L265" s="83">
        <f t="shared" si="151"/>
        <v>316.8</v>
      </c>
      <c r="M265" s="88"/>
      <c r="N265" s="83"/>
      <c r="O265" s="88"/>
      <c r="P265" s="58">
        <f t="shared" si="152"/>
        <v>16156.8</v>
      </c>
      <c r="Q265" s="4" t="s">
        <v>522</v>
      </c>
      <c r="R265" s="4" t="s">
        <v>285</v>
      </c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  <c r="EN265" s="23"/>
      <c r="EO265" s="23"/>
      <c r="EP265" s="23"/>
      <c r="EQ265" s="23"/>
      <c r="ER265" s="23"/>
      <c r="ES265" s="23"/>
      <c r="ET265" s="23"/>
      <c r="EU265" s="23"/>
      <c r="EV265" s="23"/>
      <c r="EW265" s="23"/>
      <c r="EX265" s="23"/>
      <c r="EY265" s="23"/>
      <c r="EZ265" s="23"/>
      <c r="FA265" s="23"/>
      <c r="FB265" s="23"/>
      <c r="FC265" s="23"/>
      <c r="FD265" s="23"/>
      <c r="FE265" s="23"/>
      <c r="FF265" s="23"/>
      <c r="FG265" s="23"/>
      <c r="FH265" s="23"/>
      <c r="FI265" s="23"/>
      <c r="FJ265" s="23"/>
      <c r="FK265" s="23"/>
      <c r="FL265" s="23"/>
      <c r="FM265" s="23"/>
      <c r="FN265" s="23"/>
      <c r="FO265" s="23"/>
      <c r="FP265" s="23"/>
      <c r="FQ265" s="23"/>
      <c r="FR265" s="23"/>
      <c r="FS265" s="23"/>
      <c r="FT265" s="23"/>
      <c r="FU265" s="23"/>
      <c r="FV265" s="23"/>
      <c r="FW265" s="23"/>
      <c r="FX265" s="23"/>
      <c r="FY265" s="23"/>
      <c r="FZ265" s="23"/>
      <c r="GA265" s="23"/>
      <c r="GB265" s="23"/>
      <c r="GC265" s="23"/>
      <c r="GD265" s="23"/>
      <c r="GE265" s="23"/>
      <c r="GF265" s="23"/>
      <c r="GG265" s="23"/>
      <c r="GH265" s="23"/>
      <c r="GI265" s="23"/>
      <c r="GJ265" s="23"/>
      <c r="GK265" s="23"/>
      <c r="GL265" s="23"/>
      <c r="GM265" s="23"/>
      <c r="GN265" s="23"/>
      <c r="GO265" s="23"/>
      <c r="GP265" s="23"/>
      <c r="GQ265" s="23"/>
      <c r="GR265" s="23"/>
      <c r="GS265" s="23"/>
      <c r="GT265" s="23"/>
      <c r="GU265" s="23"/>
      <c r="GV265" s="23"/>
      <c r="GW265" s="23"/>
      <c r="GX265" s="23"/>
      <c r="GY265" s="23"/>
      <c r="GZ265" s="23"/>
      <c r="HA265" s="23"/>
      <c r="HB265" s="23"/>
      <c r="HC265" s="23"/>
      <c r="HD265" s="23"/>
      <c r="HE265" s="23"/>
      <c r="HF265" s="23"/>
      <c r="HG265" s="23"/>
      <c r="HH265" s="23"/>
      <c r="HI265" s="23"/>
      <c r="HJ265" s="23"/>
      <c r="HK265" s="23"/>
      <c r="HL265" s="23"/>
      <c r="HM265" s="23"/>
      <c r="HN265" s="23"/>
      <c r="HO265" s="23"/>
      <c r="HP265" s="23"/>
      <c r="HQ265" s="23"/>
      <c r="HR265" s="23"/>
      <c r="HS265" s="23"/>
      <c r="HT265" s="23"/>
      <c r="HU265" s="23"/>
      <c r="HV265" s="23"/>
      <c r="HW265" s="23"/>
      <c r="HX265" s="23"/>
      <c r="HY265" s="23"/>
      <c r="HZ265" s="23"/>
      <c r="IA265" s="23"/>
      <c r="IB265" s="23"/>
      <c r="IC265" s="23"/>
      <c r="ID265" s="23"/>
      <c r="IE265" s="23"/>
      <c r="IF265" s="23"/>
      <c r="IG265" s="23"/>
      <c r="IH265" s="23"/>
      <c r="II265" s="23"/>
      <c r="IJ265" s="23"/>
      <c r="IK265" s="23"/>
      <c r="IL265" s="23"/>
      <c r="IM265" s="23"/>
      <c r="IN265" s="23"/>
      <c r="IO265" s="23"/>
      <c r="IP265" s="23"/>
      <c r="IQ265" s="23"/>
      <c r="IR265" s="23"/>
      <c r="IS265" s="23"/>
      <c r="IT265" s="23"/>
      <c r="IU265" s="23"/>
      <c r="IV265" s="23"/>
      <c r="IW265" s="23"/>
      <c r="IX265" s="23"/>
      <c r="IY265" s="23"/>
      <c r="IZ265" s="23"/>
      <c r="JA265" s="23"/>
      <c r="JB265" s="23"/>
      <c r="JC265" s="23"/>
      <c r="JD265" s="23"/>
      <c r="JE265" s="23"/>
      <c r="JF265" s="23"/>
      <c r="JG265" s="23"/>
      <c r="JH265" s="23"/>
      <c r="JI265" s="23"/>
      <c r="JJ265" s="23"/>
      <c r="JK265" s="23"/>
      <c r="JL265" s="23"/>
      <c r="JM265" s="23"/>
      <c r="JN265" s="23"/>
      <c r="JO265" s="23"/>
      <c r="JP265" s="23"/>
      <c r="JQ265" s="23"/>
      <c r="JR265" s="23"/>
      <c r="JS265" s="23"/>
      <c r="JT265" s="23"/>
      <c r="JU265" s="23"/>
      <c r="JV265" s="23"/>
      <c r="JW265" s="23"/>
      <c r="JX265" s="23"/>
      <c r="JY265" s="23"/>
      <c r="JZ265" s="23"/>
      <c r="KA265" s="23"/>
      <c r="KB265" s="23"/>
      <c r="KC265" s="23"/>
      <c r="KD265" s="23"/>
      <c r="KE265" s="23"/>
      <c r="KF265" s="23"/>
      <c r="KG265" s="23"/>
      <c r="KH265" s="23"/>
      <c r="KI265" s="23"/>
      <c r="KJ265" s="23"/>
      <c r="KK265" s="23"/>
      <c r="KL265" s="23"/>
      <c r="KM265" s="23"/>
      <c r="KN265" s="23"/>
      <c r="KO265" s="23"/>
      <c r="KP265" s="23"/>
    </row>
    <row r="266" spans="1:302" ht="25.5" x14ac:dyDescent="0.25">
      <c r="A266" s="5" t="s">
        <v>67</v>
      </c>
      <c r="B266" s="138" t="s">
        <v>340</v>
      </c>
      <c r="C266" s="44" t="s">
        <v>76</v>
      </c>
      <c r="D266" s="44" t="s">
        <v>279</v>
      </c>
      <c r="E266" s="87">
        <v>23</v>
      </c>
      <c r="F266" s="82">
        <v>20</v>
      </c>
      <c r="G266" s="106">
        <v>48</v>
      </c>
      <c r="H266" s="82">
        <f t="shared" si="130"/>
        <v>960</v>
      </c>
      <c r="I266" s="51">
        <v>44562</v>
      </c>
      <c r="J266" s="20">
        <v>44926</v>
      </c>
      <c r="K266" s="83">
        <f t="shared" si="128"/>
        <v>22080</v>
      </c>
      <c r="L266" s="83">
        <f t="shared" si="151"/>
        <v>441.6</v>
      </c>
      <c r="M266" s="88"/>
      <c r="N266" s="83"/>
      <c r="O266" s="88"/>
      <c r="P266" s="58">
        <f t="shared" si="152"/>
        <v>22521.599999999999</v>
      </c>
      <c r="Q266" s="4" t="s">
        <v>522</v>
      </c>
      <c r="R266" s="4" t="s">
        <v>285</v>
      </c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  <c r="EN266" s="23"/>
      <c r="EO266" s="23"/>
      <c r="EP266" s="23"/>
      <c r="EQ266" s="23"/>
      <c r="ER266" s="23"/>
      <c r="ES266" s="23"/>
      <c r="ET266" s="23"/>
      <c r="EU266" s="23"/>
      <c r="EV266" s="23"/>
      <c r="EW266" s="23"/>
      <c r="EX266" s="23"/>
      <c r="EY266" s="23"/>
      <c r="EZ266" s="23"/>
      <c r="FA266" s="23"/>
      <c r="FB266" s="23"/>
      <c r="FC266" s="23"/>
      <c r="FD266" s="23"/>
      <c r="FE266" s="23"/>
      <c r="FF266" s="23"/>
      <c r="FG266" s="23"/>
      <c r="FH266" s="23"/>
      <c r="FI266" s="23"/>
      <c r="FJ266" s="23"/>
      <c r="FK266" s="23"/>
      <c r="FL266" s="23"/>
      <c r="FM266" s="23"/>
      <c r="FN266" s="23"/>
      <c r="FO266" s="23"/>
      <c r="FP266" s="23"/>
      <c r="FQ266" s="23"/>
      <c r="FR266" s="23"/>
      <c r="FS266" s="23"/>
      <c r="FT266" s="23"/>
      <c r="FU266" s="23"/>
      <c r="FV266" s="23"/>
      <c r="FW266" s="23"/>
      <c r="FX266" s="23"/>
      <c r="FY266" s="23"/>
      <c r="FZ266" s="23"/>
      <c r="GA266" s="23"/>
      <c r="GB266" s="23"/>
      <c r="GC266" s="23"/>
      <c r="GD266" s="23"/>
      <c r="GE266" s="23"/>
      <c r="GF266" s="23"/>
      <c r="GG266" s="23"/>
      <c r="GH266" s="23"/>
      <c r="GI266" s="23"/>
      <c r="GJ266" s="23"/>
      <c r="GK266" s="23"/>
      <c r="GL266" s="23"/>
      <c r="GM266" s="23"/>
      <c r="GN266" s="23"/>
      <c r="GO266" s="23"/>
      <c r="GP266" s="23"/>
      <c r="GQ266" s="23"/>
      <c r="GR266" s="23"/>
      <c r="GS266" s="23"/>
      <c r="GT266" s="23"/>
      <c r="GU266" s="23"/>
      <c r="GV266" s="23"/>
      <c r="GW266" s="23"/>
      <c r="GX266" s="23"/>
      <c r="GY266" s="23"/>
      <c r="GZ266" s="23"/>
      <c r="HA266" s="23"/>
      <c r="HB266" s="23"/>
      <c r="HC266" s="23"/>
      <c r="HD266" s="23"/>
      <c r="HE266" s="23"/>
      <c r="HF266" s="23"/>
      <c r="HG266" s="23"/>
      <c r="HH266" s="23"/>
      <c r="HI266" s="23"/>
      <c r="HJ266" s="23"/>
      <c r="HK266" s="23"/>
      <c r="HL266" s="23"/>
      <c r="HM266" s="23"/>
      <c r="HN266" s="23"/>
      <c r="HO266" s="23"/>
      <c r="HP266" s="23"/>
      <c r="HQ266" s="23"/>
      <c r="HR266" s="23"/>
      <c r="HS266" s="23"/>
      <c r="HT266" s="23"/>
      <c r="HU266" s="23"/>
      <c r="HV266" s="23"/>
      <c r="HW266" s="23"/>
      <c r="HX266" s="23"/>
      <c r="HY266" s="23"/>
      <c r="HZ266" s="23"/>
      <c r="IA266" s="23"/>
      <c r="IB266" s="23"/>
      <c r="IC266" s="23"/>
      <c r="ID266" s="23"/>
      <c r="IE266" s="23"/>
      <c r="IF266" s="23"/>
      <c r="IG266" s="23"/>
      <c r="IH266" s="23"/>
      <c r="II266" s="23"/>
      <c r="IJ266" s="23"/>
      <c r="IK266" s="23"/>
      <c r="IL266" s="23"/>
      <c r="IM266" s="23"/>
      <c r="IN266" s="23"/>
      <c r="IO266" s="23"/>
      <c r="IP266" s="23"/>
      <c r="IQ266" s="23"/>
      <c r="IR266" s="23"/>
      <c r="IS266" s="23"/>
      <c r="IT266" s="23"/>
      <c r="IU266" s="23"/>
      <c r="IV266" s="23"/>
      <c r="IW266" s="23"/>
      <c r="IX266" s="23"/>
      <c r="IY266" s="23"/>
      <c r="IZ266" s="23"/>
      <c r="JA266" s="23"/>
      <c r="JB266" s="23"/>
      <c r="JC266" s="23"/>
      <c r="JD266" s="23"/>
      <c r="JE266" s="23"/>
      <c r="JF266" s="23"/>
      <c r="JG266" s="23"/>
      <c r="JH266" s="23"/>
      <c r="JI266" s="23"/>
      <c r="JJ266" s="23"/>
      <c r="JK266" s="23"/>
      <c r="JL266" s="23"/>
      <c r="JM266" s="23"/>
      <c r="JN266" s="23"/>
      <c r="JO266" s="23"/>
      <c r="JP266" s="23"/>
      <c r="JQ266" s="23"/>
      <c r="JR266" s="23"/>
      <c r="JS266" s="23"/>
      <c r="JT266" s="23"/>
      <c r="JU266" s="23"/>
      <c r="JV266" s="23"/>
      <c r="JW266" s="23"/>
      <c r="JX266" s="23"/>
      <c r="JY266" s="23"/>
      <c r="JZ266" s="23"/>
      <c r="KA266" s="23"/>
      <c r="KB266" s="23"/>
      <c r="KC266" s="23"/>
      <c r="KD266" s="23"/>
      <c r="KE266" s="23"/>
      <c r="KF266" s="23"/>
      <c r="KG266" s="23"/>
      <c r="KH266" s="23"/>
      <c r="KI266" s="23"/>
      <c r="KJ266" s="23"/>
      <c r="KK266" s="23"/>
      <c r="KL266" s="23"/>
      <c r="KM266" s="23"/>
      <c r="KN266" s="23"/>
      <c r="KO266" s="23"/>
      <c r="KP266" s="23"/>
    </row>
    <row r="267" spans="1:302" ht="25.5" x14ac:dyDescent="0.25">
      <c r="A267" s="5" t="s">
        <v>67</v>
      </c>
      <c r="B267" s="138" t="s">
        <v>173</v>
      </c>
      <c r="C267" s="44" t="s">
        <v>34</v>
      </c>
      <c r="D267" s="44" t="s">
        <v>279</v>
      </c>
      <c r="E267" s="56">
        <v>22</v>
      </c>
      <c r="F267" s="44">
        <v>4</v>
      </c>
      <c r="G267" s="106">
        <v>48</v>
      </c>
      <c r="H267" s="82">
        <f>+F267*G267</f>
        <v>192</v>
      </c>
      <c r="I267" s="51">
        <v>44562</v>
      </c>
      <c r="J267" s="20">
        <v>44926</v>
      </c>
      <c r="K267" s="83">
        <f>E267*F267*G267</f>
        <v>4224</v>
      </c>
      <c r="L267" s="83">
        <f>K267*4%</f>
        <v>168.96</v>
      </c>
      <c r="M267" s="81"/>
      <c r="N267" s="58"/>
      <c r="O267" s="81"/>
      <c r="P267" s="58">
        <f>SUM(K267:N267)</f>
        <v>4392.96</v>
      </c>
      <c r="Q267" s="4" t="s">
        <v>522</v>
      </c>
      <c r="R267" s="4" t="s">
        <v>285</v>
      </c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  <c r="DG267" s="23"/>
      <c r="DH267" s="23"/>
      <c r="DI267" s="23"/>
      <c r="DJ267" s="23"/>
      <c r="DK267" s="23"/>
      <c r="DL267" s="23"/>
      <c r="DM267" s="23"/>
      <c r="DN267" s="23"/>
      <c r="DO267" s="23"/>
      <c r="DP267" s="23"/>
      <c r="DQ267" s="23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3"/>
      <c r="EC267" s="23"/>
      <c r="ED267" s="23"/>
      <c r="EE267" s="23"/>
      <c r="EF267" s="23"/>
      <c r="EG267" s="23"/>
      <c r="EH267" s="23"/>
      <c r="EI267" s="23"/>
      <c r="EJ267" s="23"/>
      <c r="EK267" s="23"/>
      <c r="EL267" s="23"/>
      <c r="EM267" s="23"/>
      <c r="EN267" s="23"/>
      <c r="EO267" s="23"/>
      <c r="EP267" s="23"/>
      <c r="EQ267" s="23"/>
      <c r="ER267" s="23"/>
      <c r="ES267" s="23"/>
      <c r="ET267" s="23"/>
      <c r="EU267" s="23"/>
      <c r="EV267" s="23"/>
      <c r="EW267" s="23"/>
      <c r="EX267" s="23"/>
      <c r="EY267" s="23"/>
      <c r="EZ267" s="23"/>
      <c r="FA267" s="23"/>
      <c r="FB267" s="23"/>
      <c r="FC267" s="23"/>
      <c r="FD267" s="23"/>
      <c r="FE267" s="23"/>
      <c r="FF267" s="23"/>
      <c r="FG267" s="23"/>
      <c r="FH267" s="23"/>
      <c r="FI267" s="23"/>
      <c r="FJ267" s="23"/>
      <c r="FK267" s="23"/>
      <c r="FL267" s="23"/>
      <c r="FM267" s="23"/>
      <c r="FN267" s="23"/>
      <c r="FO267" s="23"/>
      <c r="FP267" s="23"/>
      <c r="FQ267" s="23"/>
      <c r="FR267" s="23"/>
      <c r="FS267" s="23"/>
      <c r="FT267" s="23"/>
      <c r="FU267" s="23"/>
      <c r="FV267" s="23"/>
      <c r="FW267" s="23"/>
      <c r="FX267" s="23"/>
      <c r="FY267" s="23"/>
      <c r="FZ267" s="23"/>
      <c r="GA267" s="23"/>
      <c r="GB267" s="23"/>
      <c r="GC267" s="23"/>
      <c r="GD267" s="23"/>
      <c r="GE267" s="23"/>
      <c r="GF267" s="23"/>
      <c r="GG267" s="23"/>
      <c r="GH267" s="23"/>
      <c r="GI267" s="23"/>
      <c r="GJ267" s="23"/>
      <c r="GK267" s="23"/>
      <c r="GL267" s="23"/>
      <c r="GM267" s="23"/>
      <c r="GN267" s="23"/>
      <c r="GO267" s="23"/>
      <c r="GP267" s="23"/>
      <c r="GQ267" s="23"/>
      <c r="GR267" s="23"/>
      <c r="GS267" s="23"/>
      <c r="GT267" s="23"/>
      <c r="GU267" s="23"/>
      <c r="GV267" s="23"/>
      <c r="GW267" s="23"/>
      <c r="GX267" s="23"/>
      <c r="GY267" s="23"/>
      <c r="GZ267" s="23"/>
      <c r="HA267" s="23"/>
      <c r="HB267" s="23"/>
      <c r="HC267" s="23"/>
      <c r="HD267" s="23"/>
      <c r="HE267" s="23"/>
      <c r="HF267" s="23"/>
      <c r="HG267" s="23"/>
      <c r="HH267" s="23"/>
      <c r="HI267" s="23"/>
      <c r="HJ267" s="23"/>
      <c r="HK267" s="23"/>
      <c r="HL267" s="23"/>
      <c r="HM267" s="23"/>
      <c r="HN267" s="23"/>
      <c r="HO267" s="23"/>
      <c r="HP267" s="23"/>
      <c r="HQ267" s="23"/>
      <c r="HR267" s="23"/>
      <c r="HS267" s="23"/>
      <c r="HT267" s="23"/>
      <c r="HU267" s="23"/>
      <c r="HV267" s="23"/>
      <c r="HW267" s="23"/>
      <c r="HX267" s="23"/>
      <c r="HY267" s="23"/>
      <c r="HZ267" s="23"/>
      <c r="IA267" s="23"/>
      <c r="IB267" s="23"/>
      <c r="IC267" s="23"/>
      <c r="ID267" s="23"/>
      <c r="IE267" s="23"/>
      <c r="IF267" s="23"/>
      <c r="IG267" s="23"/>
      <c r="IH267" s="23"/>
      <c r="II267" s="23"/>
      <c r="IJ267" s="23"/>
      <c r="IK267" s="23"/>
      <c r="IL267" s="23"/>
      <c r="IM267" s="23"/>
      <c r="IN267" s="23"/>
      <c r="IO267" s="23"/>
      <c r="IP267" s="23"/>
      <c r="IQ267" s="23"/>
      <c r="IR267" s="23"/>
      <c r="IS267" s="23"/>
      <c r="IT267" s="23"/>
      <c r="IU267" s="23"/>
      <c r="IV267" s="23"/>
      <c r="IW267" s="23"/>
      <c r="IX267" s="23"/>
      <c r="IY267" s="23"/>
      <c r="IZ267" s="23"/>
      <c r="JA267" s="23"/>
      <c r="JB267" s="23"/>
      <c r="JC267" s="23"/>
      <c r="JD267" s="23"/>
      <c r="JE267" s="23"/>
      <c r="JF267" s="23"/>
      <c r="JG267" s="23"/>
      <c r="JH267" s="23"/>
      <c r="JI267" s="23"/>
      <c r="JJ267" s="23"/>
      <c r="JK267" s="23"/>
      <c r="JL267" s="23"/>
      <c r="JM267" s="23"/>
      <c r="JN267" s="23"/>
      <c r="JO267" s="23"/>
      <c r="JP267" s="23"/>
      <c r="JQ267" s="23"/>
      <c r="JR267" s="23"/>
      <c r="JS267" s="23"/>
      <c r="JT267" s="23"/>
      <c r="JU267" s="23"/>
      <c r="JV267" s="23"/>
      <c r="JW267" s="23"/>
      <c r="JX267" s="23"/>
      <c r="JY267" s="23"/>
      <c r="JZ267" s="23"/>
      <c r="KA267" s="23"/>
      <c r="KB267" s="23"/>
      <c r="KC267" s="23"/>
      <c r="KD267" s="23"/>
      <c r="KE267" s="23"/>
      <c r="KF267" s="23"/>
      <c r="KG267" s="23"/>
      <c r="KH267" s="23"/>
      <c r="KI267" s="23"/>
      <c r="KJ267" s="23"/>
      <c r="KK267" s="23"/>
      <c r="KL267" s="23"/>
      <c r="KM267" s="23"/>
      <c r="KN267" s="23"/>
      <c r="KO267" s="23"/>
      <c r="KP267" s="23"/>
    </row>
    <row r="268" spans="1:302" ht="25.5" x14ac:dyDescent="0.25">
      <c r="A268" s="5" t="s">
        <v>8</v>
      </c>
      <c r="B268" s="138" t="s">
        <v>31</v>
      </c>
      <c r="C268" s="44" t="s">
        <v>9</v>
      </c>
      <c r="D268" s="44" t="s">
        <v>266</v>
      </c>
      <c r="E268" s="53">
        <v>26</v>
      </c>
      <c r="F268" s="43">
        <v>16</v>
      </c>
      <c r="G268" s="79">
        <v>48</v>
      </c>
      <c r="H268" s="43">
        <f t="shared" si="130"/>
        <v>768</v>
      </c>
      <c r="I268" s="51">
        <v>43831</v>
      </c>
      <c r="J268" s="20">
        <v>44196</v>
      </c>
      <c r="K268" s="50">
        <f t="shared" si="128"/>
        <v>19968</v>
      </c>
      <c r="L268" s="12"/>
      <c r="M268" s="12"/>
      <c r="N268" s="12"/>
      <c r="O268" s="50"/>
      <c r="P268" s="11">
        <f t="shared" si="147"/>
        <v>19968</v>
      </c>
      <c r="Q268" s="4" t="s">
        <v>577</v>
      </c>
      <c r="R268" s="4" t="s">
        <v>285</v>
      </c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  <c r="DG268" s="23"/>
      <c r="DH268" s="23"/>
      <c r="DI268" s="23"/>
      <c r="DJ268" s="23"/>
      <c r="DK268" s="23"/>
      <c r="DL268" s="23"/>
      <c r="DM268" s="23"/>
      <c r="DN268" s="23"/>
      <c r="DO268" s="23"/>
      <c r="DP268" s="23"/>
      <c r="DQ268" s="23"/>
      <c r="DR268" s="23"/>
      <c r="DS268" s="23"/>
      <c r="DT268" s="23"/>
      <c r="DU268" s="23"/>
      <c r="DV268" s="23"/>
      <c r="DW268" s="23"/>
      <c r="DX268" s="23"/>
      <c r="DY268" s="23"/>
      <c r="DZ268" s="23"/>
      <c r="EA268" s="23"/>
      <c r="EB268" s="23"/>
      <c r="EC268" s="23"/>
      <c r="ED268" s="23"/>
      <c r="EE268" s="23"/>
      <c r="EF268" s="23"/>
      <c r="EG268" s="23"/>
      <c r="EH268" s="23"/>
      <c r="EI268" s="23"/>
      <c r="EJ268" s="23"/>
      <c r="EK268" s="23"/>
      <c r="EL268" s="23"/>
      <c r="EM268" s="23"/>
      <c r="EN268" s="23"/>
      <c r="EO268" s="23"/>
      <c r="EP268" s="23"/>
      <c r="EQ268" s="23"/>
      <c r="ER268" s="23"/>
      <c r="ES268" s="23"/>
      <c r="ET268" s="23"/>
      <c r="EU268" s="23"/>
      <c r="EV268" s="23"/>
      <c r="EW268" s="23"/>
      <c r="EX268" s="23"/>
      <c r="EY268" s="23"/>
      <c r="EZ268" s="23"/>
      <c r="FA268" s="23"/>
      <c r="FB268" s="23"/>
      <c r="FC268" s="23"/>
      <c r="FD268" s="23"/>
      <c r="FE268" s="23"/>
      <c r="FF268" s="23"/>
      <c r="FG268" s="23"/>
      <c r="FH268" s="23"/>
      <c r="FI268" s="23"/>
      <c r="FJ268" s="23"/>
      <c r="FK268" s="23"/>
      <c r="FL268" s="23"/>
      <c r="FM268" s="23"/>
      <c r="FN268" s="23"/>
      <c r="FO268" s="23"/>
      <c r="FP268" s="23"/>
      <c r="FQ268" s="23"/>
      <c r="FR268" s="23"/>
      <c r="FS268" s="23"/>
      <c r="FT268" s="23"/>
      <c r="FU268" s="23"/>
      <c r="FV268" s="23"/>
      <c r="FW268" s="23"/>
      <c r="FX268" s="23"/>
      <c r="FY268" s="23"/>
      <c r="FZ268" s="23"/>
      <c r="GA268" s="23"/>
      <c r="GB268" s="23"/>
      <c r="GC268" s="23"/>
      <c r="GD268" s="23"/>
      <c r="GE268" s="23"/>
      <c r="GF268" s="23"/>
      <c r="GG268" s="23"/>
      <c r="GH268" s="23"/>
      <c r="GI268" s="23"/>
      <c r="GJ268" s="23"/>
      <c r="GK268" s="23"/>
      <c r="GL268" s="23"/>
      <c r="GM268" s="23"/>
      <c r="GN268" s="23"/>
      <c r="GO268" s="23"/>
      <c r="GP268" s="23"/>
      <c r="GQ268" s="23"/>
      <c r="GR268" s="23"/>
      <c r="GS268" s="23"/>
    </row>
    <row r="269" spans="1:302" ht="30" customHeight="1" x14ac:dyDescent="0.25">
      <c r="A269" s="5" t="s">
        <v>8</v>
      </c>
      <c r="B269" s="138" t="s">
        <v>31</v>
      </c>
      <c r="C269" s="44" t="s">
        <v>9</v>
      </c>
      <c r="D269" s="44" t="s">
        <v>598</v>
      </c>
      <c r="E269" s="53"/>
      <c r="F269" s="43"/>
      <c r="G269" s="79"/>
      <c r="H269" s="43"/>
      <c r="I269" s="51">
        <v>44866</v>
      </c>
      <c r="J269" s="20">
        <v>45443</v>
      </c>
      <c r="K269" s="50" t="s">
        <v>599</v>
      </c>
      <c r="L269" s="12"/>
      <c r="M269" s="12"/>
      <c r="N269" s="12"/>
      <c r="O269" s="50"/>
      <c r="P269" s="11">
        <v>24800.16</v>
      </c>
      <c r="Q269" s="4" t="s">
        <v>597</v>
      </c>
      <c r="R269" s="4" t="s">
        <v>285</v>
      </c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  <c r="DG269" s="23"/>
      <c r="DH269" s="23"/>
      <c r="DI269" s="23"/>
      <c r="DJ269" s="23"/>
      <c r="DK269" s="23"/>
      <c r="DL269" s="23"/>
      <c r="DM269" s="23"/>
      <c r="DN269" s="23"/>
      <c r="DO269" s="23"/>
      <c r="DP269" s="23"/>
      <c r="DQ269" s="23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3"/>
      <c r="EC269" s="23"/>
      <c r="ED269" s="23"/>
      <c r="EE269" s="23"/>
      <c r="EF269" s="23"/>
      <c r="EG269" s="23"/>
      <c r="EH269" s="23"/>
      <c r="EI269" s="23"/>
      <c r="EJ269" s="23"/>
      <c r="EK269" s="23"/>
      <c r="EL269" s="23"/>
      <c r="EM269" s="23"/>
      <c r="EN269" s="23"/>
      <c r="EO269" s="23"/>
      <c r="EP269" s="23"/>
      <c r="EQ269" s="23"/>
      <c r="ER269" s="23"/>
      <c r="ES269" s="23"/>
      <c r="ET269" s="23"/>
      <c r="EU269" s="23"/>
      <c r="EV269" s="23"/>
      <c r="EW269" s="23"/>
      <c r="EX269" s="23"/>
      <c r="EY269" s="23"/>
      <c r="EZ269" s="23"/>
      <c r="FA269" s="23"/>
      <c r="FB269" s="23"/>
      <c r="FC269" s="23"/>
      <c r="FD269" s="23"/>
      <c r="FE269" s="23"/>
      <c r="FF269" s="23"/>
      <c r="FG269" s="23"/>
      <c r="FH269" s="23"/>
      <c r="FI269" s="23"/>
      <c r="FJ269" s="23"/>
      <c r="FK269" s="23"/>
      <c r="FL269" s="23"/>
      <c r="FM269" s="23"/>
      <c r="FN269" s="23"/>
      <c r="FO269" s="23"/>
      <c r="FP269" s="23"/>
      <c r="FQ269" s="23"/>
      <c r="FR269" s="23"/>
      <c r="FS269" s="23"/>
      <c r="FT269" s="23"/>
      <c r="FU269" s="23"/>
      <c r="FV269" s="23"/>
      <c r="FW269" s="23"/>
      <c r="FX269" s="23"/>
      <c r="FY269" s="23"/>
      <c r="FZ269" s="23"/>
      <c r="GA269" s="23"/>
      <c r="GB269" s="23"/>
      <c r="GC269" s="23"/>
      <c r="GD269" s="23"/>
      <c r="GE269" s="23"/>
      <c r="GF269" s="23"/>
      <c r="GG269" s="23"/>
      <c r="GH269" s="23"/>
      <c r="GI269" s="23"/>
      <c r="GJ269" s="23"/>
      <c r="GK269" s="23"/>
      <c r="GL269" s="23"/>
      <c r="GM269" s="23"/>
      <c r="GN269" s="23"/>
      <c r="GO269" s="23"/>
      <c r="GP269" s="23"/>
      <c r="GQ269" s="23"/>
      <c r="GR269" s="23"/>
      <c r="GS269" s="23"/>
    </row>
    <row r="270" spans="1:302" ht="25.5" x14ac:dyDescent="0.25">
      <c r="A270" s="5" t="s">
        <v>8</v>
      </c>
      <c r="B270" s="138" t="s">
        <v>141</v>
      </c>
      <c r="C270" s="44" t="s">
        <v>142</v>
      </c>
      <c r="D270" s="44" t="s">
        <v>266</v>
      </c>
      <c r="E270" s="53">
        <v>23</v>
      </c>
      <c r="F270" s="43">
        <v>4</v>
      </c>
      <c r="G270" s="79">
        <v>48</v>
      </c>
      <c r="H270" s="43">
        <f t="shared" si="130"/>
        <v>192</v>
      </c>
      <c r="I270" s="51">
        <v>44562</v>
      </c>
      <c r="J270" s="20">
        <v>44926</v>
      </c>
      <c r="K270" s="50">
        <f t="shared" si="128"/>
        <v>4416</v>
      </c>
      <c r="L270" s="12">
        <f>K270*2%</f>
        <v>88.320000000000007</v>
      </c>
      <c r="M270" s="12"/>
      <c r="N270" s="12"/>
      <c r="O270" s="50"/>
      <c r="P270" s="11">
        <f t="shared" si="147"/>
        <v>4504.32</v>
      </c>
      <c r="Q270" s="4" t="s">
        <v>522</v>
      </c>
      <c r="R270" s="4" t="s">
        <v>285</v>
      </c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  <c r="DG270" s="23"/>
      <c r="DH270" s="23"/>
      <c r="DI270" s="23"/>
      <c r="DJ270" s="23"/>
      <c r="DK270" s="23"/>
      <c r="DL270" s="23"/>
      <c r="DM270" s="23"/>
      <c r="DN270" s="23"/>
      <c r="DO270" s="23"/>
      <c r="DP270" s="23"/>
      <c r="DQ270" s="23"/>
      <c r="DR270" s="23"/>
      <c r="DS270" s="23"/>
      <c r="DT270" s="23"/>
      <c r="DU270" s="23"/>
      <c r="DV270" s="23"/>
      <c r="DW270" s="23"/>
      <c r="DX270" s="23"/>
      <c r="DY270" s="23"/>
      <c r="DZ270" s="23"/>
      <c r="EA270" s="23"/>
      <c r="EB270" s="23"/>
      <c r="EC270" s="23"/>
      <c r="ED270" s="23"/>
      <c r="EE270" s="23"/>
      <c r="EF270" s="23"/>
      <c r="EG270" s="23"/>
      <c r="EH270" s="23"/>
      <c r="EI270" s="23"/>
      <c r="EJ270" s="23"/>
      <c r="EK270" s="23"/>
      <c r="EL270" s="23"/>
      <c r="EM270" s="23"/>
      <c r="EN270" s="23"/>
      <c r="EO270" s="23"/>
      <c r="EP270" s="23"/>
      <c r="EQ270" s="23"/>
      <c r="ER270" s="23"/>
      <c r="ES270" s="23"/>
      <c r="ET270" s="23"/>
      <c r="EU270" s="23"/>
      <c r="EV270" s="23"/>
      <c r="EW270" s="23"/>
      <c r="EX270" s="23"/>
      <c r="EY270" s="23"/>
      <c r="EZ270" s="23"/>
      <c r="FA270" s="23"/>
      <c r="FB270" s="23"/>
      <c r="FC270" s="23"/>
      <c r="FD270" s="23"/>
      <c r="FE270" s="23"/>
      <c r="FF270" s="23"/>
      <c r="FG270" s="23"/>
      <c r="FH270" s="23"/>
      <c r="FI270" s="23"/>
      <c r="FJ270" s="23"/>
      <c r="FK270" s="23"/>
      <c r="FL270" s="23"/>
      <c r="FM270" s="23"/>
      <c r="FN270" s="23"/>
      <c r="FO270" s="23"/>
      <c r="FP270" s="23"/>
      <c r="FQ270" s="23"/>
      <c r="FR270" s="23"/>
      <c r="FS270" s="23"/>
      <c r="FT270" s="23"/>
      <c r="FU270" s="23"/>
      <c r="FV270" s="23"/>
      <c r="FW270" s="23"/>
      <c r="FX270" s="23"/>
      <c r="FY270" s="23"/>
      <c r="FZ270" s="23"/>
      <c r="GA270" s="23"/>
      <c r="GB270" s="23"/>
      <c r="GC270" s="23"/>
      <c r="GD270" s="23"/>
      <c r="GE270" s="23"/>
      <c r="GF270" s="23"/>
      <c r="GG270" s="23"/>
      <c r="GH270" s="23"/>
      <c r="GI270" s="23"/>
      <c r="GJ270" s="23"/>
      <c r="GK270" s="23"/>
      <c r="GL270" s="23"/>
      <c r="GM270" s="23"/>
      <c r="GN270" s="23"/>
      <c r="GO270" s="23"/>
      <c r="GP270" s="23"/>
      <c r="GQ270" s="23"/>
      <c r="GR270" s="23"/>
      <c r="GS270" s="23"/>
    </row>
    <row r="271" spans="1:302" ht="30.75" customHeight="1" x14ac:dyDescent="0.25">
      <c r="A271" s="5" t="s">
        <v>8</v>
      </c>
      <c r="B271" s="138" t="s">
        <v>141</v>
      </c>
      <c r="C271" s="44" t="s">
        <v>142</v>
      </c>
      <c r="D271" s="44" t="s">
        <v>598</v>
      </c>
      <c r="E271" s="53"/>
      <c r="F271" s="43"/>
      <c r="G271" s="79"/>
      <c r="H271" s="43"/>
      <c r="I271" s="51">
        <v>44866</v>
      </c>
      <c r="J271" s="20">
        <v>45443</v>
      </c>
      <c r="K271" s="50">
        <v>15400</v>
      </c>
      <c r="L271" s="12"/>
      <c r="M271" s="12"/>
      <c r="N271" s="12"/>
      <c r="O271" s="50"/>
      <c r="P271" s="11">
        <v>19163.759999999998</v>
      </c>
      <c r="Q271" s="4" t="s">
        <v>597</v>
      </c>
      <c r="R271" s="4" t="s">
        <v>285</v>
      </c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  <c r="DG271" s="23"/>
      <c r="DH271" s="23"/>
      <c r="DI271" s="23"/>
      <c r="DJ271" s="23"/>
      <c r="DK271" s="23"/>
      <c r="DL271" s="23"/>
      <c r="DM271" s="23"/>
      <c r="DN271" s="23"/>
      <c r="DO271" s="23"/>
      <c r="DP271" s="23"/>
      <c r="DQ271" s="23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3"/>
      <c r="EC271" s="23"/>
      <c r="ED271" s="23"/>
      <c r="EE271" s="23"/>
      <c r="EF271" s="23"/>
      <c r="EG271" s="23"/>
      <c r="EH271" s="23"/>
      <c r="EI271" s="23"/>
      <c r="EJ271" s="23"/>
      <c r="EK271" s="23"/>
      <c r="EL271" s="23"/>
      <c r="EM271" s="23"/>
      <c r="EN271" s="23"/>
      <c r="EO271" s="23"/>
      <c r="EP271" s="23"/>
      <c r="EQ271" s="23"/>
      <c r="ER271" s="23"/>
      <c r="ES271" s="23"/>
      <c r="ET271" s="23"/>
      <c r="EU271" s="23"/>
      <c r="EV271" s="23"/>
      <c r="EW271" s="23"/>
      <c r="EX271" s="23"/>
      <c r="EY271" s="23"/>
      <c r="EZ271" s="23"/>
      <c r="FA271" s="23"/>
      <c r="FB271" s="23"/>
      <c r="FC271" s="23"/>
      <c r="FD271" s="23"/>
      <c r="FE271" s="23"/>
      <c r="FF271" s="23"/>
      <c r="FG271" s="23"/>
      <c r="FH271" s="23"/>
      <c r="FI271" s="23"/>
      <c r="FJ271" s="23"/>
      <c r="FK271" s="23"/>
      <c r="FL271" s="23"/>
      <c r="FM271" s="23"/>
      <c r="FN271" s="23"/>
      <c r="FO271" s="23"/>
      <c r="FP271" s="23"/>
      <c r="FQ271" s="23"/>
      <c r="FR271" s="23"/>
      <c r="FS271" s="23"/>
      <c r="FT271" s="23"/>
      <c r="FU271" s="23"/>
      <c r="FV271" s="23"/>
      <c r="FW271" s="23"/>
      <c r="FX271" s="23"/>
      <c r="FY271" s="23"/>
      <c r="FZ271" s="23"/>
      <c r="GA271" s="23"/>
      <c r="GB271" s="23"/>
      <c r="GC271" s="23"/>
      <c r="GD271" s="23"/>
      <c r="GE271" s="23"/>
      <c r="GF271" s="23"/>
      <c r="GG271" s="23"/>
      <c r="GH271" s="23"/>
      <c r="GI271" s="23"/>
      <c r="GJ271" s="23"/>
      <c r="GK271" s="23"/>
      <c r="GL271" s="23"/>
      <c r="GM271" s="23"/>
      <c r="GN271" s="23"/>
      <c r="GO271" s="23"/>
      <c r="GP271" s="23"/>
      <c r="GQ271" s="23"/>
      <c r="GR271" s="23"/>
      <c r="GS271" s="23"/>
    </row>
    <row r="272" spans="1:302" ht="25.5" x14ac:dyDescent="0.25">
      <c r="A272" s="5" t="s">
        <v>67</v>
      </c>
      <c r="B272" s="138" t="s">
        <v>146</v>
      </c>
      <c r="C272" s="44" t="s">
        <v>34</v>
      </c>
      <c r="D272" s="15" t="s">
        <v>339</v>
      </c>
      <c r="E272" s="53">
        <v>22</v>
      </c>
      <c r="F272" s="43">
        <v>21</v>
      </c>
      <c r="G272" s="79">
        <v>48</v>
      </c>
      <c r="H272" s="43">
        <f t="shared" si="130"/>
        <v>1008</v>
      </c>
      <c r="I272" s="51">
        <v>44562</v>
      </c>
      <c r="J272" s="20">
        <v>44926</v>
      </c>
      <c r="K272" s="50">
        <f t="shared" si="128"/>
        <v>22176</v>
      </c>
      <c r="L272" s="12">
        <f>K272*2%</f>
        <v>443.52</v>
      </c>
      <c r="M272" s="12"/>
      <c r="N272" s="12"/>
      <c r="O272" s="50"/>
      <c r="P272" s="11">
        <f t="shared" si="147"/>
        <v>22619.52</v>
      </c>
      <c r="Q272" s="4" t="s">
        <v>522</v>
      </c>
      <c r="R272" s="4" t="s">
        <v>285</v>
      </c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  <c r="DG272" s="23"/>
      <c r="DH272" s="23"/>
      <c r="DI272" s="23"/>
      <c r="DJ272" s="23"/>
      <c r="DK272" s="23"/>
      <c r="DL272" s="23"/>
      <c r="DM272" s="23"/>
      <c r="DN272" s="23"/>
      <c r="DO272" s="23"/>
      <c r="DP272" s="23"/>
      <c r="DQ272" s="23"/>
      <c r="DR272" s="23"/>
      <c r="DS272" s="23"/>
      <c r="DT272" s="23"/>
      <c r="DU272" s="23"/>
      <c r="DV272" s="23"/>
      <c r="DW272" s="23"/>
      <c r="DX272" s="23"/>
      <c r="DY272" s="23"/>
      <c r="DZ272" s="23"/>
      <c r="EA272" s="23"/>
      <c r="EB272" s="23"/>
      <c r="EC272" s="23"/>
      <c r="ED272" s="23"/>
      <c r="EE272" s="23"/>
      <c r="EF272" s="23"/>
      <c r="EG272" s="23"/>
      <c r="EH272" s="23"/>
      <c r="EI272" s="23"/>
      <c r="EJ272" s="23"/>
      <c r="EK272" s="23"/>
      <c r="EL272" s="23"/>
      <c r="EM272" s="23"/>
      <c r="EN272" s="23"/>
      <c r="EO272" s="23"/>
      <c r="EP272" s="23"/>
      <c r="EQ272" s="23"/>
      <c r="ER272" s="23"/>
      <c r="ES272" s="23"/>
      <c r="ET272" s="23"/>
      <c r="EU272" s="23"/>
      <c r="EV272" s="23"/>
      <c r="EW272" s="23"/>
      <c r="EX272" s="23"/>
      <c r="EY272" s="23"/>
      <c r="EZ272" s="23"/>
      <c r="FA272" s="23"/>
      <c r="FB272" s="23"/>
      <c r="FC272" s="23"/>
      <c r="FD272" s="23"/>
      <c r="FE272" s="23"/>
      <c r="FF272" s="23"/>
      <c r="FG272" s="23"/>
      <c r="FH272" s="23"/>
      <c r="FI272" s="23"/>
      <c r="FJ272" s="23"/>
      <c r="FK272" s="23"/>
      <c r="FL272" s="23"/>
      <c r="FM272" s="23"/>
      <c r="FN272" s="23"/>
      <c r="FO272" s="23"/>
      <c r="FP272" s="23"/>
      <c r="FQ272" s="23"/>
      <c r="FR272" s="23"/>
      <c r="FS272" s="23"/>
      <c r="FT272" s="23"/>
      <c r="FU272" s="23"/>
      <c r="FV272" s="23"/>
      <c r="FW272" s="23"/>
      <c r="FX272" s="23"/>
      <c r="FY272" s="23"/>
      <c r="FZ272" s="23"/>
      <c r="GA272" s="23"/>
      <c r="GB272" s="23"/>
      <c r="GC272" s="23"/>
      <c r="GD272" s="23"/>
      <c r="GE272" s="23"/>
      <c r="GF272" s="23"/>
      <c r="GG272" s="23"/>
      <c r="GH272" s="23"/>
      <c r="GI272" s="23"/>
      <c r="GJ272" s="23"/>
      <c r="GK272" s="23"/>
      <c r="GL272" s="23"/>
      <c r="GM272" s="23"/>
      <c r="GN272" s="23"/>
      <c r="GO272" s="23"/>
      <c r="GP272" s="23"/>
      <c r="GQ272" s="23"/>
      <c r="GR272" s="23"/>
      <c r="GS272" s="23"/>
    </row>
    <row r="273" spans="1:302" ht="25.5" x14ac:dyDescent="0.25">
      <c r="A273" s="5" t="s">
        <v>67</v>
      </c>
      <c r="B273" s="104" t="s">
        <v>167</v>
      </c>
      <c r="C273" s="5" t="s">
        <v>168</v>
      </c>
      <c r="D273" s="15" t="s">
        <v>277</v>
      </c>
      <c r="E273" s="7">
        <v>20</v>
      </c>
      <c r="F273" s="5">
        <v>15</v>
      </c>
      <c r="G273" s="79">
        <v>48</v>
      </c>
      <c r="H273" s="43">
        <f t="shared" si="130"/>
        <v>720</v>
      </c>
      <c r="I273" s="51">
        <v>44562</v>
      </c>
      <c r="J273" s="20">
        <v>44926</v>
      </c>
      <c r="K273" s="50">
        <f t="shared" ref="K273:K282" si="153">E273*F273*G273</f>
        <v>14400</v>
      </c>
      <c r="L273" s="50"/>
      <c r="M273" s="52"/>
      <c r="N273" s="12">
        <f>K273*4%</f>
        <v>576</v>
      </c>
      <c r="O273" s="52"/>
      <c r="P273" s="12">
        <f t="shared" si="147"/>
        <v>14976</v>
      </c>
      <c r="Q273" s="4" t="s">
        <v>522</v>
      </c>
      <c r="R273" s="4" t="s">
        <v>285</v>
      </c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  <c r="DG273" s="23"/>
      <c r="DH273" s="23"/>
      <c r="DI273" s="23"/>
      <c r="DJ273" s="23"/>
      <c r="DK273" s="23"/>
      <c r="DL273" s="23"/>
      <c r="DM273" s="23"/>
      <c r="DN273" s="23"/>
      <c r="DO273" s="23"/>
      <c r="DP273" s="23"/>
      <c r="DQ273" s="23"/>
      <c r="DR273" s="23"/>
      <c r="DS273" s="23"/>
      <c r="DT273" s="23"/>
      <c r="DU273" s="23"/>
      <c r="DV273" s="23"/>
      <c r="DW273" s="23"/>
      <c r="DX273" s="23"/>
      <c r="DY273" s="23"/>
      <c r="DZ273" s="23"/>
      <c r="EA273" s="23"/>
      <c r="EB273" s="23"/>
      <c r="EC273" s="23"/>
      <c r="ED273" s="23"/>
      <c r="EE273" s="23"/>
      <c r="EF273" s="23"/>
      <c r="EG273" s="23"/>
      <c r="EH273" s="23"/>
      <c r="EI273" s="23"/>
      <c r="EJ273" s="23"/>
      <c r="EK273" s="23"/>
      <c r="EL273" s="23"/>
      <c r="EM273" s="23"/>
      <c r="EN273" s="23"/>
      <c r="EO273" s="23"/>
      <c r="EP273" s="23"/>
      <c r="EQ273" s="23"/>
      <c r="ER273" s="23"/>
      <c r="ES273" s="23"/>
      <c r="ET273" s="23"/>
      <c r="EU273" s="23"/>
      <c r="EV273" s="23"/>
      <c r="EW273" s="23"/>
      <c r="EX273" s="23"/>
      <c r="EY273" s="23"/>
      <c r="EZ273" s="23"/>
      <c r="FA273" s="23"/>
      <c r="FB273" s="23"/>
      <c r="FC273" s="23"/>
      <c r="FD273" s="23"/>
      <c r="FE273" s="23"/>
      <c r="FF273" s="23"/>
      <c r="FG273" s="23"/>
      <c r="FH273" s="23"/>
      <c r="FI273" s="23"/>
      <c r="FJ273" s="23"/>
      <c r="FK273" s="23"/>
      <c r="FL273" s="23"/>
      <c r="FM273" s="23"/>
      <c r="FN273" s="23"/>
      <c r="FO273" s="23"/>
      <c r="FP273" s="23"/>
      <c r="FQ273" s="23"/>
      <c r="FR273" s="23"/>
      <c r="FS273" s="23"/>
      <c r="FT273" s="23"/>
      <c r="FU273" s="23"/>
      <c r="FV273" s="23"/>
      <c r="FW273" s="23"/>
      <c r="FX273" s="23"/>
      <c r="FY273" s="23"/>
      <c r="FZ273" s="23"/>
      <c r="GA273" s="23"/>
      <c r="GB273" s="23"/>
      <c r="GC273" s="23"/>
      <c r="GD273" s="23"/>
      <c r="GE273" s="23"/>
      <c r="GF273" s="23"/>
      <c r="GG273" s="23"/>
      <c r="GH273" s="23"/>
      <c r="GI273" s="23"/>
      <c r="GJ273" s="23"/>
      <c r="GK273" s="23"/>
      <c r="GL273" s="23"/>
      <c r="GM273" s="23"/>
      <c r="GN273" s="23"/>
      <c r="GO273" s="23"/>
      <c r="GP273" s="23"/>
      <c r="GQ273" s="23"/>
      <c r="GR273" s="23"/>
      <c r="GS273" s="23"/>
      <c r="GT273" s="23"/>
      <c r="GU273" s="23"/>
      <c r="GV273" s="23"/>
      <c r="GW273" s="23"/>
      <c r="GX273" s="23"/>
      <c r="GY273" s="23"/>
      <c r="GZ273" s="23"/>
      <c r="HA273" s="23"/>
      <c r="HB273" s="23"/>
      <c r="HC273" s="23"/>
      <c r="HD273" s="23"/>
      <c r="HE273" s="23"/>
      <c r="HF273" s="23"/>
      <c r="HG273" s="23"/>
      <c r="HH273" s="23"/>
      <c r="HI273" s="23"/>
      <c r="HJ273" s="23"/>
      <c r="HK273" s="23"/>
      <c r="HL273" s="23"/>
      <c r="HM273" s="23"/>
      <c r="HN273" s="23"/>
      <c r="HO273" s="23"/>
      <c r="HP273" s="23"/>
      <c r="HQ273" s="23"/>
      <c r="HR273" s="23"/>
      <c r="HS273" s="23"/>
      <c r="HT273" s="23"/>
      <c r="HU273" s="23"/>
      <c r="HV273" s="23"/>
      <c r="HW273" s="23"/>
      <c r="HX273" s="23"/>
      <c r="HY273" s="23"/>
      <c r="HZ273" s="23"/>
      <c r="IA273" s="23"/>
      <c r="IB273" s="23"/>
      <c r="IC273" s="23"/>
      <c r="ID273" s="23"/>
      <c r="IE273" s="23"/>
      <c r="IF273" s="23"/>
      <c r="IG273" s="23"/>
      <c r="IH273" s="23"/>
      <c r="II273" s="23"/>
      <c r="IJ273" s="23"/>
      <c r="IK273" s="23"/>
      <c r="IL273" s="23"/>
      <c r="IM273" s="23"/>
      <c r="IN273" s="23"/>
      <c r="IO273" s="23"/>
      <c r="IP273" s="23"/>
      <c r="IQ273" s="23"/>
      <c r="IR273" s="23"/>
      <c r="IS273" s="23"/>
      <c r="IT273" s="23"/>
      <c r="IU273" s="23"/>
      <c r="IV273" s="23"/>
      <c r="IW273" s="23"/>
      <c r="IX273" s="23"/>
      <c r="IY273" s="23"/>
      <c r="IZ273" s="23"/>
      <c r="JA273" s="23"/>
      <c r="JB273" s="23"/>
      <c r="JC273" s="23"/>
      <c r="JD273" s="23"/>
      <c r="JE273" s="23"/>
      <c r="JF273" s="23"/>
      <c r="JG273" s="23"/>
      <c r="JH273" s="23"/>
      <c r="JI273" s="23"/>
      <c r="JJ273" s="23"/>
      <c r="JK273" s="23"/>
      <c r="JL273" s="23"/>
      <c r="JM273" s="23"/>
      <c r="JN273" s="23"/>
      <c r="JO273" s="23"/>
      <c r="JP273" s="23"/>
      <c r="JQ273" s="23"/>
      <c r="JR273" s="23"/>
      <c r="JS273" s="23"/>
      <c r="JT273" s="23"/>
      <c r="JU273" s="23"/>
      <c r="JV273" s="23"/>
      <c r="JW273" s="23"/>
      <c r="JX273" s="23"/>
      <c r="JY273" s="23"/>
      <c r="JZ273" s="23"/>
      <c r="KA273" s="23"/>
      <c r="KB273" s="23"/>
      <c r="KC273" s="23"/>
      <c r="KD273" s="23"/>
      <c r="KE273" s="23"/>
      <c r="KF273" s="23"/>
      <c r="KG273" s="23"/>
      <c r="KH273" s="23"/>
      <c r="KI273" s="23"/>
      <c r="KJ273" s="23"/>
      <c r="KK273" s="23"/>
      <c r="KL273" s="23"/>
      <c r="KM273" s="23"/>
      <c r="KN273" s="23"/>
      <c r="KO273" s="23"/>
      <c r="KP273" s="23"/>
    </row>
    <row r="274" spans="1:302" ht="25.5" x14ac:dyDescent="0.25">
      <c r="A274" s="5" t="s">
        <v>67</v>
      </c>
      <c r="B274" s="104" t="s">
        <v>139</v>
      </c>
      <c r="C274" s="5" t="s">
        <v>168</v>
      </c>
      <c r="D274" s="15" t="s">
        <v>278</v>
      </c>
      <c r="E274" s="7">
        <v>20</v>
      </c>
      <c r="F274" s="5">
        <v>12</v>
      </c>
      <c r="G274" s="79">
        <v>22</v>
      </c>
      <c r="H274" s="43">
        <f t="shared" si="130"/>
        <v>264</v>
      </c>
      <c r="I274" s="51">
        <v>44562</v>
      </c>
      <c r="J274" s="20">
        <v>44727</v>
      </c>
      <c r="K274" s="50">
        <f t="shared" si="153"/>
        <v>5280</v>
      </c>
      <c r="L274" s="50"/>
      <c r="M274" s="52"/>
      <c r="N274" s="50">
        <f>K274*4%</f>
        <v>211.20000000000002</v>
      </c>
      <c r="O274" s="52"/>
      <c r="P274" s="12">
        <f t="shared" si="147"/>
        <v>5491.2</v>
      </c>
      <c r="Q274" s="4" t="s">
        <v>522</v>
      </c>
      <c r="R274" s="4" t="s">
        <v>285</v>
      </c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  <c r="DG274" s="23"/>
      <c r="DH274" s="23"/>
      <c r="DI274" s="23"/>
      <c r="DJ274" s="23"/>
      <c r="DK274" s="23"/>
      <c r="DL274" s="23"/>
      <c r="DM274" s="23"/>
      <c r="DN274" s="23"/>
      <c r="DO274" s="23"/>
      <c r="DP274" s="23"/>
      <c r="DQ274" s="23"/>
      <c r="DR274" s="23"/>
      <c r="DS274" s="23"/>
      <c r="DT274" s="23"/>
      <c r="DU274" s="23"/>
      <c r="DV274" s="23"/>
      <c r="DW274" s="23"/>
      <c r="DX274" s="23"/>
      <c r="DY274" s="23"/>
      <c r="DZ274" s="23"/>
      <c r="EA274" s="23"/>
      <c r="EB274" s="23"/>
      <c r="EC274" s="23"/>
      <c r="ED274" s="23"/>
      <c r="EE274" s="23"/>
      <c r="EF274" s="23"/>
      <c r="EG274" s="23"/>
      <c r="EH274" s="23"/>
      <c r="EI274" s="23"/>
      <c r="EJ274" s="23"/>
      <c r="EK274" s="23"/>
      <c r="EL274" s="23"/>
      <c r="EM274" s="23"/>
      <c r="EN274" s="23"/>
      <c r="EO274" s="23"/>
      <c r="EP274" s="23"/>
      <c r="EQ274" s="23"/>
      <c r="ER274" s="23"/>
      <c r="ES274" s="23"/>
      <c r="ET274" s="23"/>
      <c r="EU274" s="23"/>
      <c r="EV274" s="23"/>
      <c r="EW274" s="23"/>
      <c r="EX274" s="23"/>
      <c r="EY274" s="23"/>
      <c r="EZ274" s="23"/>
      <c r="FA274" s="23"/>
      <c r="FB274" s="23"/>
      <c r="FC274" s="23"/>
      <c r="FD274" s="23"/>
      <c r="FE274" s="23"/>
      <c r="FF274" s="23"/>
      <c r="FG274" s="23"/>
      <c r="FH274" s="23"/>
      <c r="FI274" s="23"/>
      <c r="FJ274" s="23"/>
      <c r="FK274" s="23"/>
      <c r="FL274" s="23"/>
      <c r="FM274" s="23"/>
      <c r="FN274" s="23"/>
      <c r="FO274" s="23"/>
      <c r="FP274" s="23"/>
      <c r="FQ274" s="23"/>
      <c r="FR274" s="23"/>
      <c r="FS274" s="23"/>
      <c r="FT274" s="23"/>
      <c r="FU274" s="23"/>
      <c r="FV274" s="23"/>
      <c r="FW274" s="23"/>
      <c r="FX274" s="23"/>
      <c r="FY274" s="23"/>
      <c r="FZ274" s="23"/>
      <c r="GA274" s="23"/>
      <c r="GB274" s="23"/>
      <c r="GC274" s="23"/>
      <c r="GD274" s="23"/>
      <c r="GE274" s="23"/>
      <c r="GF274" s="23"/>
      <c r="GG274" s="23"/>
      <c r="GH274" s="23"/>
      <c r="GI274" s="23"/>
      <c r="GJ274" s="23"/>
      <c r="GK274" s="23"/>
      <c r="GL274" s="23"/>
      <c r="GM274" s="23"/>
      <c r="GN274" s="23"/>
      <c r="GO274" s="23"/>
      <c r="GP274" s="23"/>
      <c r="GQ274" s="23"/>
      <c r="GR274" s="23"/>
      <c r="GS274" s="23"/>
      <c r="GT274" s="23"/>
      <c r="GU274" s="23"/>
      <c r="GV274" s="23"/>
      <c r="GW274" s="23"/>
      <c r="GX274" s="23"/>
      <c r="GY274" s="23"/>
      <c r="GZ274" s="23"/>
      <c r="HA274" s="23"/>
      <c r="HB274" s="23"/>
      <c r="HC274" s="23"/>
      <c r="HD274" s="23"/>
      <c r="HE274" s="23"/>
      <c r="HF274" s="23"/>
      <c r="HG274" s="23"/>
      <c r="HH274" s="23"/>
      <c r="HI274" s="23"/>
      <c r="HJ274" s="23"/>
      <c r="HK274" s="23"/>
      <c r="HL274" s="23"/>
      <c r="HM274" s="23"/>
      <c r="HN274" s="23"/>
      <c r="HO274" s="23"/>
      <c r="HP274" s="23"/>
      <c r="HQ274" s="23"/>
      <c r="HR274" s="23"/>
      <c r="HS274" s="23"/>
      <c r="HT274" s="23"/>
      <c r="HU274" s="23"/>
      <c r="HV274" s="23"/>
      <c r="HW274" s="23"/>
      <c r="HX274" s="23"/>
      <c r="HY274" s="23"/>
      <c r="HZ274" s="23"/>
      <c r="IA274" s="23"/>
      <c r="IB274" s="23"/>
      <c r="IC274" s="23"/>
      <c r="ID274" s="23"/>
      <c r="IE274" s="23"/>
      <c r="IF274" s="23"/>
      <c r="IG274" s="23"/>
      <c r="IH274" s="23"/>
      <c r="II274" s="23"/>
      <c r="IJ274" s="23"/>
      <c r="IK274" s="23"/>
      <c r="IL274" s="23"/>
      <c r="IM274" s="23"/>
      <c r="IN274" s="23"/>
      <c r="IO274" s="23"/>
      <c r="IP274" s="23"/>
      <c r="IQ274" s="23"/>
      <c r="IR274" s="23"/>
      <c r="IS274" s="23"/>
      <c r="IT274" s="23"/>
      <c r="IU274" s="23"/>
      <c r="IV274" s="23"/>
      <c r="IW274" s="23"/>
      <c r="IX274" s="23"/>
      <c r="IY274" s="23"/>
      <c r="IZ274" s="23"/>
      <c r="JA274" s="23"/>
      <c r="JB274" s="23"/>
      <c r="JC274" s="23"/>
      <c r="JD274" s="23"/>
      <c r="JE274" s="23"/>
      <c r="JF274" s="23"/>
      <c r="JG274" s="23"/>
      <c r="JH274" s="23"/>
      <c r="JI274" s="23"/>
      <c r="JJ274" s="23"/>
      <c r="JK274" s="23"/>
      <c r="JL274" s="23"/>
      <c r="JM274" s="23"/>
      <c r="JN274" s="23"/>
      <c r="JO274" s="23"/>
      <c r="JP274" s="23"/>
      <c r="JQ274" s="23"/>
      <c r="JR274" s="23"/>
      <c r="JS274" s="23"/>
      <c r="JT274" s="23"/>
      <c r="JU274" s="23"/>
      <c r="JV274" s="23"/>
      <c r="JW274" s="23"/>
      <c r="JX274" s="23"/>
      <c r="JY274" s="23"/>
      <c r="JZ274" s="23"/>
      <c r="KA274" s="23"/>
      <c r="KB274" s="23"/>
      <c r="KC274" s="23"/>
      <c r="KD274" s="23"/>
      <c r="KE274" s="23"/>
      <c r="KF274" s="23"/>
      <c r="KG274" s="23"/>
      <c r="KH274" s="23"/>
      <c r="KI274" s="23"/>
      <c r="KJ274" s="23"/>
      <c r="KK274" s="23"/>
      <c r="KL274" s="23"/>
      <c r="KM274" s="23"/>
      <c r="KN274" s="23"/>
      <c r="KO274" s="23"/>
      <c r="KP274" s="23"/>
    </row>
    <row r="275" spans="1:302" ht="25.5" x14ac:dyDescent="0.25">
      <c r="A275" s="5" t="s">
        <v>67</v>
      </c>
      <c r="B275" s="138" t="s">
        <v>170</v>
      </c>
      <c r="C275" s="44" t="s">
        <v>76</v>
      </c>
      <c r="D275" s="15" t="s">
        <v>277</v>
      </c>
      <c r="E275" s="53">
        <v>23</v>
      </c>
      <c r="F275" s="43">
        <v>15</v>
      </c>
      <c r="G275" s="79">
        <v>48</v>
      </c>
      <c r="H275" s="43">
        <f t="shared" si="130"/>
        <v>720</v>
      </c>
      <c r="I275" s="51">
        <v>44562</v>
      </c>
      <c r="J275" s="20">
        <v>44926</v>
      </c>
      <c r="K275" s="50">
        <f t="shared" si="153"/>
        <v>16560</v>
      </c>
      <c r="L275" s="50">
        <f>K275*2%</f>
        <v>331.2</v>
      </c>
      <c r="M275" s="52"/>
      <c r="N275" s="50"/>
      <c r="O275" s="52"/>
      <c r="P275" s="50">
        <f t="shared" ref="P275:P277" si="154">SUM(K275:N275)</f>
        <v>16891.2</v>
      </c>
      <c r="Q275" s="4" t="s">
        <v>522</v>
      </c>
      <c r="R275" s="4" t="s">
        <v>285</v>
      </c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  <c r="DG275" s="23"/>
      <c r="DH275" s="23"/>
      <c r="DI275" s="23"/>
      <c r="DJ275" s="23"/>
      <c r="DK275" s="23"/>
      <c r="DL275" s="23"/>
      <c r="DM275" s="23"/>
      <c r="DN275" s="23"/>
      <c r="DO275" s="23"/>
      <c r="DP275" s="23"/>
      <c r="DQ275" s="23"/>
      <c r="DR275" s="23"/>
      <c r="DS275" s="23"/>
      <c r="DT275" s="23"/>
      <c r="DU275" s="23"/>
      <c r="DV275" s="23"/>
      <c r="DW275" s="23"/>
      <c r="DX275" s="23"/>
      <c r="DY275" s="23"/>
      <c r="DZ275" s="23"/>
      <c r="EA275" s="23"/>
      <c r="EB275" s="23"/>
      <c r="EC275" s="23"/>
      <c r="ED275" s="23"/>
      <c r="EE275" s="23"/>
      <c r="EF275" s="23"/>
      <c r="EG275" s="23"/>
      <c r="EH275" s="23"/>
      <c r="EI275" s="23"/>
      <c r="EJ275" s="23"/>
      <c r="EK275" s="23"/>
      <c r="EL275" s="23"/>
      <c r="EM275" s="23"/>
      <c r="EN275" s="23"/>
      <c r="EO275" s="23"/>
      <c r="EP275" s="23"/>
      <c r="EQ275" s="23"/>
      <c r="ER275" s="23"/>
      <c r="ES275" s="23"/>
      <c r="ET275" s="23"/>
      <c r="EU275" s="23"/>
      <c r="EV275" s="23"/>
      <c r="EW275" s="23"/>
      <c r="EX275" s="23"/>
      <c r="EY275" s="23"/>
      <c r="EZ275" s="23"/>
      <c r="FA275" s="23"/>
      <c r="FB275" s="23"/>
      <c r="FC275" s="23"/>
      <c r="FD275" s="23"/>
      <c r="FE275" s="23"/>
      <c r="FF275" s="23"/>
      <c r="FG275" s="23"/>
      <c r="FH275" s="23"/>
      <c r="FI275" s="23"/>
      <c r="FJ275" s="23"/>
      <c r="FK275" s="23"/>
      <c r="FL275" s="23"/>
      <c r="FM275" s="23"/>
      <c r="FN275" s="23"/>
      <c r="FO275" s="23"/>
      <c r="FP275" s="23"/>
      <c r="FQ275" s="23"/>
      <c r="FR275" s="23"/>
      <c r="FS275" s="23"/>
      <c r="FT275" s="23"/>
      <c r="FU275" s="23"/>
      <c r="FV275" s="23"/>
      <c r="FW275" s="23"/>
      <c r="FX275" s="23"/>
      <c r="FY275" s="23"/>
      <c r="FZ275" s="23"/>
      <c r="GA275" s="23"/>
      <c r="GB275" s="23"/>
      <c r="GC275" s="23"/>
      <c r="GD275" s="23"/>
      <c r="GE275" s="23"/>
      <c r="GF275" s="23"/>
      <c r="GG275" s="23"/>
      <c r="GH275" s="23"/>
      <c r="GI275" s="23"/>
      <c r="GJ275" s="23"/>
      <c r="GK275" s="23"/>
      <c r="GL275" s="23"/>
      <c r="GM275" s="23"/>
      <c r="GN275" s="23"/>
      <c r="GO275" s="23"/>
      <c r="GP275" s="23"/>
      <c r="GQ275" s="23"/>
      <c r="GR275" s="23"/>
      <c r="GS275" s="23"/>
      <c r="GT275" s="23"/>
      <c r="GU275" s="23"/>
      <c r="GV275" s="23"/>
      <c r="GW275" s="23"/>
      <c r="GX275" s="23"/>
      <c r="GY275" s="23"/>
      <c r="GZ275" s="23"/>
      <c r="HA275" s="23"/>
      <c r="HB275" s="23"/>
      <c r="HC275" s="23"/>
      <c r="HD275" s="23"/>
      <c r="HE275" s="23"/>
      <c r="HF275" s="23"/>
      <c r="HG275" s="23"/>
      <c r="HH275" s="23"/>
      <c r="HI275" s="23"/>
      <c r="HJ275" s="23"/>
      <c r="HK275" s="23"/>
      <c r="HL275" s="23"/>
      <c r="HM275" s="23"/>
      <c r="HN275" s="23"/>
      <c r="HO275" s="23"/>
      <c r="HP275" s="23"/>
      <c r="HQ275" s="23"/>
      <c r="HR275" s="23"/>
      <c r="HS275" s="23"/>
      <c r="HT275" s="23"/>
      <c r="HU275" s="23"/>
      <c r="HV275" s="23"/>
      <c r="HW275" s="23"/>
      <c r="HX275" s="23"/>
      <c r="HY275" s="23"/>
      <c r="HZ275" s="23"/>
      <c r="IA275" s="23"/>
      <c r="IB275" s="23"/>
      <c r="IC275" s="23"/>
      <c r="ID275" s="23"/>
      <c r="IE275" s="23"/>
      <c r="IF275" s="23"/>
      <c r="IG275" s="23"/>
      <c r="IH275" s="23"/>
      <c r="II275" s="23"/>
      <c r="IJ275" s="23"/>
      <c r="IK275" s="23"/>
      <c r="IL275" s="23"/>
      <c r="IM275" s="23"/>
      <c r="IN275" s="23"/>
      <c r="IO275" s="23"/>
      <c r="IP275" s="23"/>
      <c r="IQ275" s="23"/>
      <c r="IR275" s="23"/>
      <c r="IS275" s="23"/>
      <c r="IT275" s="23"/>
      <c r="IU275" s="23"/>
      <c r="IV275" s="23"/>
      <c r="IW275" s="23"/>
      <c r="IX275" s="23"/>
      <c r="IY275" s="23"/>
      <c r="IZ275" s="23"/>
      <c r="JA275" s="23"/>
      <c r="JB275" s="23"/>
      <c r="JC275" s="23"/>
      <c r="JD275" s="23"/>
      <c r="JE275" s="23"/>
      <c r="JF275" s="23"/>
      <c r="JG275" s="23"/>
      <c r="JH275" s="23"/>
      <c r="JI275" s="23"/>
      <c r="JJ275" s="23"/>
      <c r="JK275" s="23"/>
      <c r="JL275" s="23"/>
      <c r="JM275" s="23"/>
      <c r="JN275" s="23"/>
      <c r="JO275" s="23"/>
      <c r="JP275" s="23"/>
      <c r="JQ275" s="23"/>
      <c r="JR275" s="23"/>
      <c r="JS275" s="23"/>
      <c r="JT275" s="23"/>
      <c r="JU275" s="23"/>
      <c r="JV275" s="23"/>
      <c r="JW275" s="23"/>
      <c r="JX275" s="23"/>
      <c r="JY275" s="23"/>
      <c r="JZ275" s="23"/>
      <c r="KA275" s="23"/>
      <c r="KB275" s="23"/>
      <c r="KC275" s="23"/>
      <c r="KD275" s="23"/>
      <c r="KE275" s="23"/>
      <c r="KF275" s="23"/>
      <c r="KG275" s="23"/>
      <c r="KH275" s="23"/>
      <c r="KI275" s="23"/>
      <c r="KJ275" s="23"/>
      <c r="KK275" s="23"/>
      <c r="KL275" s="23"/>
      <c r="KM275" s="23"/>
      <c r="KN275" s="23"/>
      <c r="KO275" s="23"/>
      <c r="KP275" s="23"/>
    </row>
    <row r="276" spans="1:302" ht="25.5" x14ac:dyDescent="0.25">
      <c r="A276" s="5" t="s">
        <v>67</v>
      </c>
      <c r="B276" s="138" t="s">
        <v>171</v>
      </c>
      <c r="C276" s="44" t="s">
        <v>172</v>
      </c>
      <c r="D276" s="15" t="s">
        <v>277</v>
      </c>
      <c r="E276" s="53">
        <v>20</v>
      </c>
      <c r="F276" s="43">
        <v>16</v>
      </c>
      <c r="G276" s="79">
        <v>48</v>
      </c>
      <c r="H276" s="43">
        <f t="shared" si="130"/>
        <v>768</v>
      </c>
      <c r="I276" s="51">
        <v>44562</v>
      </c>
      <c r="J276" s="20">
        <v>44926</v>
      </c>
      <c r="K276" s="50">
        <f t="shared" si="153"/>
        <v>15360</v>
      </c>
      <c r="L276" s="50"/>
      <c r="M276" s="52"/>
      <c r="N276" s="50">
        <f>K276*4%</f>
        <v>614.4</v>
      </c>
      <c r="O276" s="52"/>
      <c r="P276" s="50">
        <f t="shared" si="154"/>
        <v>15974.4</v>
      </c>
      <c r="Q276" s="4" t="s">
        <v>522</v>
      </c>
      <c r="R276" s="4" t="s">
        <v>285</v>
      </c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  <c r="DG276" s="23"/>
      <c r="DH276" s="23"/>
      <c r="DI276" s="23"/>
      <c r="DJ276" s="23"/>
      <c r="DK276" s="23"/>
      <c r="DL276" s="23"/>
      <c r="DM276" s="23"/>
      <c r="DN276" s="23"/>
      <c r="DO276" s="23"/>
      <c r="DP276" s="23"/>
      <c r="DQ276" s="23"/>
      <c r="DR276" s="23"/>
      <c r="DS276" s="23"/>
      <c r="DT276" s="23"/>
      <c r="DU276" s="23"/>
      <c r="DV276" s="23"/>
      <c r="DW276" s="23"/>
      <c r="DX276" s="23"/>
      <c r="DY276" s="23"/>
      <c r="DZ276" s="23"/>
      <c r="EA276" s="23"/>
      <c r="EB276" s="23"/>
      <c r="EC276" s="23"/>
      <c r="ED276" s="23"/>
      <c r="EE276" s="23"/>
      <c r="EF276" s="23"/>
      <c r="EG276" s="23"/>
      <c r="EH276" s="23"/>
      <c r="EI276" s="23"/>
      <c r="EJ276" s="23"/>
      <c r="EK276" s="23"/>
      <c r="EL276" s="23"/>
      <c r="EM276" s="23"/>
      <c r="EN276" s="23"/>
      <c r="EO276" s="23"/>
      <c r="EP276" s="23"/>
      <c r="EQ276" s="23"/>
      <c r="ER276" s="23"/>
      <c r="ES276" s="23"/>
      <c r="ET276" s="23"/>
      <c r="EU276" s="23"/>
      <c r="EV276" s="23"/>
      <c r="EW276" s="23"/>
      <c r="EX276" s="23"/>
      <c r="EY276" s="23"/>
      <c r="EZ276" s="23"/>
      <c r="FA276" s="23"/>
      <c r="FB276" s="23"/>
      <c r="FC276" s="23"/>
      <c r="FD276" s="23"/>
      <c r="FE276" s="23"/>
      <c r="FF276" s="23"/>
      <c r="FG276" s="23"/>
      <c r="FH276" s="23"/>
      <c r="FI276" s="23"/>
      <c r="FJ276" s="23"/>
      <c r="FK276" s="23"/>
      <c r="FL276" s="23"/>
      <c r="FM276" s="23"/>
      <c r="FN276" s="23"/>
      <c r="FO276" s="23"/>
      <c r="FP276" s="23"/>
      <c r="FQ276" s="23"/>
      <c r="FR276" s="23"/>
      <c r="FS276" s="23"/>
      <c r="FT276" s="23"/>
      <c r="FU276" s="23"/>
      <c r="FV276" s="23"/>
      <c r="FW276" s="23"/>
      <c r="FX276" s="23"/>
      <c r="FY276" s="23"/>
      <c r="FZ276" s="23"/>
      <c r="GA276" s="23"/>
      <c r="GB276" s="23"/>
      <c r="GC276" s="23"/>
      <c r="GD276" s="23"/>
      <c r="GE276" s="23"/>
      <c r="GF276" s="23"/>
      <c r="GG276" s="23"/>
      <c r="GH276" s="23"/>
      <c r="GI276" s="23"/>
      <c r="GJ276" s="23"/>
      <c r="GK276" s="23"/>
      <c r="GL276" s="23"/>
      <c r="GM276" s="23"/>
      <c r="GN276" s="23"/>
      <c r="GO276" s="23"/>
      <c r="GP276" s="23"/>
      <c r="GQ276" s="23"/>
      <c r="GR276" s="23"/>
      <c r="GS276" s="23"/>
      <c r="GT276" s="23"/>
      <c r="GU276" s="23"/>
      <c r="GV276" s="23"/>
      <c r="GW276" s="23"/>
      <c r="GX276" s="23"/>
      <c r="GY276" s="23"/>
      <c r="GZ276" s="23"/>
      <c r="HA276" s="23"/>
      <c r="HB276" s="23"/>
      <c r="HC276" s="23"/>
      <c r="HD276" s="23"/>
      <c r="HE276" s="23"/>
      <c r="HF276" s="23"/>
      <c r="HG276" s="23"/>
      <c r="HH276" s="23"/>
      <c r="HI276" s="23"/>
      <c r="HJ276" s="23"/>
      <c r="HK276" s="23"/>
      <c r="HL276" s="23"/>
      <c r="HM276" s="23"/>
      <c r="HN276" s="23"/>
      <c r="HO276" s="23"/>
      <c r="HP276" s="23"/>
      <c r="HQ276" s="23"/>
      <c r="HR276" s="23"/>
      <c r="HS276" s="23"/>
      <c r="HT276" s="23"/>
      <c r="HU276" s="23"/>
      <c r="HV276" s="23"/>
      <c r="HW276" s="23"/>
      <c r="HX276" s="23"/>
      <c r="HY276" s="23"/>
      <c r="HZ276" s="23"/>
      <c r="IA276" s="23"/>
      <c r="IB276" s="23"/>
      <c r="IC276" s="23"/>
      <c r="ID276" s="23"/>
      <c r="IE276" s="23"/>
      <c r="IF276" s="23"/>
      <c r="IG276" s="23"/>
      <c r="IH276" s="23"/>
      <c r="II276" s="23"/>
      <c r="IJ276" s="23"/>
      <c r="IK276" s="23"/>
      <c r="IL276" s="23"/>
      <c r="IM276" s="23"/>
      <c r="IN276" s="23"/>
      <c r="IO276" s="23"/>
      <c r="IP276" s="23"/>
      <c r="IQ276" s="23"/>
      <c r="IR276" s="23"/>
      <c r="IS276" s="23"/>
      <c r="IT276" s="23"/>
      <c r="IU276" s="23"/>
      <c r="IV276" s="23"/>
      <c r="IW276" s="23"/>
      <c r="IX276" s="23"/>
      <c r="IY276" s="23"/>
      <c r="IZ276" s="23"/>
      <c r="JA276" s="23"/>
      <c r="JB276" s="23"/>
      <c r="JC276" s="23"/>
      <c r="JD276" s="23"/>
      <c r="JE276" s="23"/>
      <c r="JF276" s="23"/>
      <c r="JG276" s="23"/>
      <c r="JH276" s="23"/>
      <c r="JI276" s="23"/>
      <c r="JJ276" s="23"/>
      <c r="JK276" s="23"/>
      <c r="JL276" s="23"/>
      <c r="JM276" s="23"/>
      <c r="JN276" s="23"/>
      <c r="JO276" s="23"/>
      <c r="JP276" s="23"/>
      <c r="JQ276" s="23"/>
      <c r="JR276" s="23"/>
      <c r="JS276" s="23"/>
      <c r="JT276" s="23"/>
      <c r="JU276" s="23"/>
      <c r="JV276" s="23"/>
      <c r="JW276" s="23"/>
      <c r="JX276" s="23"/>
      <c r="JY276" s="23"/>
      <c r="JZ276" s="23"/>
      <c r="KA276" s="23"/>
      <c r="KB276" s="23"/>
      <c r="KC276" s="23"/>
      <c r="KD276" s="23"/>
      <c r="KE276" s="23"/>
      <c r="KF276" s="23"/>
      <c r="KG276" s="23"/>
      <c r="KH276" s="23"/>
      <c r="KI276" s="23"/>
      <c r="KJ276" s="23"/>
      <c r="KK276" s="23"/>
      <c r="KL276" s="23"/>
      <c r="KM276" s="23"/>
      <c r="KN276" s="23"/>
      <c r="KO276" s="23"/>
      <c r="KP276" s="23"/>
    </row>
    <row r="277" spans="1:302" ht="25.5" x14ac:dyDescent="0.25">
      <c r="A277" s="5" t="s">
        <v>67</v>
      </c>
      <c r="B277" s="138" t="s">
        <v>173</v>
      </c>
      <c r="C277" s="44" t="s">
        <v>174</v>
      </c>
      <c r="D277" s="15" t="s">
        <v>257</v>
      </c>
      <c r="E277" s="53">
        <v>22</v>
      </c>
      <c r="F277" s="43">
        <v>16</v>
      </c>
      <c r="G277" s="79">
        <v>48</v>
      </c>
      <c r="H277" s="43">
        <f>+F277*G277</f>
        <v>768</v>
      </c>
      <c r="I277" s="51">
        <v>44562</v>
      </c>
      <c r="J277" s="20">
        <v>44926</v>
      </c>
      <c r="K277" s="50">
        <f t="shared" si="153"/>
        <v>16896</v>
      </c>
      <c r="L277" s="50">
        <f>K277*4%</f>
        <v>675.84</v>
      </c>
      <c r="M277" s="52"/>
      <c r="N277" s="50"/>
      <c r="O277" s="52"/>
      <c r="P277" s="50">
        <f t="shared" si="154"/>
        <v>17571.84</v>
      </c>
      <c r="Q277" s="4" t="s">
        <v>522</v>
      </c>
      <c r="R277" s="4" t="s">
        <v>285</v>
      </c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  <c r="DG277" s="23"/>
      <c r="DH277" s="23"/>
      <c r="DI277" s="23"/>
      <c r="DJ277" s="23"/>
      <c r="DK277" s="23"/>
      <c r="DL277" s="23"/>
      <c r="DM277" s="23"/>
      <c r="DN277" s="23"/>
      <c r="DO277" s="23"/>
      <c r="DP277" s="23"/>
      <c r="DQ277" s="23"/>
      <c r="DR277" s="23"/>
      <c r="DS277" s="23"/>
      <c r="DT277" s="23"/>
      <c r="DU277" s="23"/>
      <c r="DV277" s="23"/>
      <c r="DW277" s="23"/>
      <c r="DX277" s="23"/>
      <c r="DY277" s="23"/>
      <c r="DZ277" s="23"/>
      <c r="EA277" s="23"/>
      <c r="EB277" s="23"/>
      <c r="EC277" s="23"/>
      <c r="ED277" s="23"/>
      <c r="EE277" s="23"/>
      <c r="EF277" s="23"/>
      <c r="EG277" s="23"/>
      <c r="EH277" s="23"/>
      <c r="EI277" s="23"/>
      <c r="EJ277" s="23"/>
      <c r="EK277" s="23"/>
      <c r="EL277" s="23"/>
      <c r="EM277" s="23"/>
      <c r="EN277" s="23"/>
      <c r="EO277" s="23"/>
      <c r="EP277" s="23"/>
      <c r="EQ277" s="23"/>
      <c r="ER277" s="23"/>
      <c r="ES277" s="23"/>
      <c r="ET277" s="23"/>
      <c r="EU277" s="23"/>
      <c r="EV277" s="23"/>
      <c r="EW277" s="23"/>
      <c r="EX277" s="23"/>
      <c r="EY277" s="23"/>
      <c r="EZ277" s="23"/>
      <c r="FA277" s="23"/>
      <c r="FB277" s="23"/>
      <c r="FC277" s="23"/>
      <c r="FD277" s="23"/>
      <c r="FE277" s="23"/>
      <c r="FF277" s="23"/>
      <c r="FG277" s="23"/>
      <c r="FH277" s="23"/>
      <c r="FI277" s="23"/>
      <c r="FJ277" s="23"/>
      <c r="FK277" s="23"/>
      <c r="FL277" s="23"/>
      <c r="FM277" s="23"/>
      <c r="FN277" s="23"/>
      <c r="FO277" s="23"/>
      <c r="FP277" s="23"/>
      <c r="FQ277" s="23"/>
      <c r="FR277" s="23"/>
      <c r="FS277" s="23"/>
      <c r="FT277" s="23"/>
      <c r="FU277" s="23"/>
      <c r="FV277" s="23"/>
      <c r="FW277" s="23"/>
      <c r="FX277" s="23"/>
      <c r="FY277" s="23"/>
      <c r="FZ277" s="23"/>
      <c r="GA277" s="23"/>
      <c r="GB277" s="23"/>
      <c r="GC277" s="23"/>
      <c r="GD277" s="23"/>
      <c r="GE277" s="23"/>
      <c r="GF277" s="23"/>
      <c r="GG277" s="23"/>
      <c r="GH277" s="23"/>
      <c r="GI277" s="23"/>
      <c r="GJ277" s="23"/>
      <c r="GK277" s="23"/>
      <c r="GL277" s="23"/>
      <c r="GM277" s="23"/>
      <c r="GN277" s="23"/>
      <c r="GO277" s="23"/>
      <c r="GP277" s="23"/>
      <c r="GQ277" s="23"/>
      <c r="GR277" s="23"/>
      <c r="GS277" s="23"/>
      <c r="GT277" s="23"/>
      <c r="GU277" s="23"/>
      <c r="GV277" s="23"/>
      <c r="GW277" s="23"/>
      <c r="GX277" s="23"/>
      <c r="GY277" s="23"/>
      <c r="GZ277" s="23"/>
      <c r="HA277" s="23"/>
      <c r="HB277" s="23"/>
      <c r="HC277" s="23"/>
      <c r="HD277" s="23"/>
      <c r="HE277" s="23"/>
      <c r="HF277" s="23"/>
      <c r="HG277" s="23"/>
      <c r="HH277" s="23"/>
      <c r="HI277" s="23"/>
      <c r="HJ277" s="23"/>
      <c r="HK277" s="23"/>
      <c r="HL277" s="23"/>
      <c r="HM277" s="23"/>
      <c r="HN277" s="23"/>
      <c r="HO277" s="23"/>
      <c r="HP277" s="23"/>
      <c r="HQ277" s="23"/>
      <c r="HR277" s="23"/>
      <c r="HS277" s="23"/>
      <c r="HT277" s="23"/>
      <c r="HU277" s="23"/>
      <c r="HV277" s="23"/>
      <c r="HW277" s="23"/>
      <c r="HX277" s="23"/>
      <c r="HY277" s="23"/>
      <c r="HZ277" s="23"/>
      <c r="IA277" s="23"/>
      <c r="IB277" s="23"/>
      <c r="IC277" s="23"/>
      <c r="ID277" s="23"/>
      <c r="IE277" s="23"/>
      <c r="IF277" s="23"/>
      <c r="IG277" s="23"/>
      <c r="IH277" s="23"/>
      <c r="II277" s="23"/>
      <c r="IJ277" s="23"/>
      <c r="IK277" s="23"/>
      <c r="IL277" s="23"/>
      <c r="IM277" s="23"/>
      <c r="IN277" s="23"/>
      <c r="IO277" s="23"/>
      <c r="IP277" s="23"/>
      <c r="IQ277" s="23"/>
      <c r="IR277" s="23"/>
      <c r="IS277" s="23"/>
      <c r="IT277" s="23"/>
      <c r="IU277" s="23"/>
      <c r="IV277" s="23"/>
      <c r="IW277" s="23"/>
      <c r="IX277" s="23"/>
      <c r="IY277" s="23"/>
      <c r="IZ277" s="23"/>
      <c r="JA277" s="23"/>
      <c r="JB277" s="23"/>
      <c r="JC277" s="23"/>
      <c r="JD277" s="23"/>
      <c r="JE277" s="23"/>
      <c r="JF277" s="23"/>
      <c r="JG277" s="23"/>
      <c r="JH277" s="23"/>
      <c r="JI277" s="23"/>
      <c r="JJ277" s="23"/>
      <c r="JK277" s="23"/>
      <c r="JL277" s="23"/>
      <c r="JM277" s="23"/>
      <c r="JN277" s="23"/>
      <c r="JO277" s="23"/>
      <c r="JP277" s="23"/>
      <c r="JQ277" s="23"/>
      <c r="JR277" s="23"/>
      <c r="JS277" s="23"/>
      <c r="JT277" s="23"/>
      <c r="JU277" s="23"/>
      <c r="JV277" s="23"/>
      <c r="JW277" s="23"/>
      <c r="JX277" s="23"/>
      <c r="JY277" s="23"/>
      <c r="JZ277" s="23"/>
      <c r="KA277" s="23"/>
      <c r="KB277" s="23"/>
      <c r="KC277" s="23"/>
      <c r="KD277" s="23"/>
      <c r="KE277" s="23"/>
      <c r="KF277" s="23"/>
      <c r="KG277" s="23"/>
      <c r="KH277" s="23"/>
      <c r="KI277" s="23"/>
      <c r="KJ277" s="23"/>
      <c r="KK277" s="23"/>
      <c r="KL277" s="23"/>
      <c r="KM277" s="23"/>
      <c r="KN277" s="23"/>
      <c r="KO277" s="23"/>
      <c r="KP277" s="23"/>
    </row>
    <row r="278" spans="1:302" ht="25.5" x14ac:dyDescent="0.25">
      <c r="A278" s="5" t="s">
        <v>67</v>
      </c>
      <c r="B278" s="138" t="s">
        <v>173</v>
      </c>
      <c r="C278" s="44" t="s">
        <v>34</v>
      </c>
      <c r="D278" s="44" t="s">
        <v>280</v>
      </c>
      <c r="E278" s="87">
        <v>22</v>
      </c>
      <c r="F278" s="82">
        <v>8</v>
      </c>
      <c r="G278" s="106">
        <v>48</v>
      </c>
      <c r="H278" s="82">
        <f>F278*G278</f>
        <v>384</v>
      </c>
      <c r="I278" s="51">
        <v>44562</v>
      </c>
      <c r="J278" s="20">
        <v>44651</v>
      </c>
      <c r="K278" s="83">
        <f t="shared" si="153"/>
        <v>8448</v>
      </c>
      <c r="L278" s="83">
        <f t="shared" ref="L278" si="155">K278*2%</f>
        <v>168.96</v>
      </c>
      <c r="M278" s="80"/>
      <c r="N278" s="83"/>
      <c r="O278" s="80"/>
      <c r="P278" s="58">
        <f t="shared" ref="P278:P281" si="156">SUM(K278:N278)</f>
        <v>8616.9599999999991</v>
      </c>
      <c r="Q278" s="4" t="s">
        <v>522</v>
      </c>
      <c r="R278" s="4" t="s">
        <v>285</v>
      </c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  <c r="CJ278" s="23"/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  <c r="CU278" s="23"/>
      <c r="CV278" s="23"/>
      <c r="CW278" s="23"/>
      <c r="CX278" s="23"/>
      <c r="CY278" s="23"/>
      <c r="CZ278" s="23"/>
      <c r="DA278" s="23"/>
      <c r="DB278" s="23"/>
      <c r="DC278" s="23"/>
      <c r="DD278" s="23"/>
      <c r="DE278" s="23"/>
      <c r="DF278" s="23"/>
      <c r="DG278" s="23"/>
      <c r="DH278" s="23"/>
      <c r="DI278" s="23"/>
      <c r="DJ278" s="23"/>
      <c r="DK278" s="23"/>
      <c r="DL278" s="23"/>
      <c r="DM278" s="23"/>
      <c r="DN278" s="23"/>
      <c r="DO278" s="23"/>
      <c r="DP278" s="23"/>
      <c r="DQ278" s="23"/>
      <c r="DR278" s="23"/>
      <c r="DS278" s="23"/>
      <c r="DT278" s="23"/>
      <c r="DU278" s="23"/>
      <c r="DV278" s="23"/>
      <c r="DW278" s="23"/>
      <c r="DX278" s="23"/>
      <c r="DY278" s="23"/>
      <c r="DZ278" s="23"/>
      <c r="EA278" s="23"/>
      <c r="EB278" s="23"/>
      <c r="EC278" s="23"/>
      <c r="ED278" s="23"/>
      <c r="EE278" s="23"/>
      <c r="EF278" s="23"/>
      <c r="EG278" s="23"/>
      <c r="EH278" s="23"/>
      <c r="EI278" s="23"/>
      <c r="EJ278" s="23"/>
      <c r="EK278" s="23"/>
      <c r="EL278" s="23"/>
      <c r="EM278" s="23"/>
      <c r="EN278" s="23"/>
      <c r="EO278" s="23"/>
      <c r="EP278" s="23"/>
      <c r="EQ278" s="23"/>
      <c r="ER278" s="23"/>
      <c r="ES278" s="23"/>
      <c r="ET278" s="23"/>
      <c r="EU278" s="23"/>
      <c r="EV278" s="23"/>
      <c r="EW278" s="23"/>
      <c r="EX278" s="23"/>
      <c r="EY278" s="23"/>
      <c r="EZ278" s="23"/>
      <c r="FA278" s="23"/>
      <c r="FB278" s="23"/>
      <c r="FC278" s="23"/>
      <c r="FD278" s="23"/>
      <c r="FE278" s="23"/>
      <c r="FF278" s="23"/>
      <c r="FG278" s="23"/>
      <c r="FH278" s="23"/>
      <c r="FI278" s="23"/>
      <c r="FJ278" s="23"/>
      <c r="FK278" s="23"/>
      <c r="FL278" s="23"/>
      <c r="FM278" s="23"/>
      <c r="FN278" s="23"/>
      <c r="FO278" s="23"/>
      <c r="FP278" s="23"/>
      <c r="FQ278" s="23"/>
      <c r="FR278" s="23"/>
      <c r="FS278" s="23"/>
      <c r="FT278" s="23"/>
      <c r="FU278" s="23"/>
      <c r="FV278" s="23"/>
      <c r="FW278" s="23"/>
      <c r="FX278" s="23"/>
      <c r="FY278" s="23"/>
      <c r="FZ278" s="23"/>
      <c r="GA278" s="23"/>
      <c r="GB278" s="23"/>
      <c r="GC278" s="23"/>
      <c r="GD278" s="23"/>
      <c r="GE278" s="23"/>
      <c r="GF278" s="23"/>
      <c r="GG278" s="23"/>
      <c r="GH278" s="23"/>
      <c r="GI278" s="23"/>
      <c r="GJ278" s="23"/>
      <c r="GK278" s="23"/>
      <c r="GL278" s="23"/>
      <c r="GM278" s="23"/>
      <c r="GN278" s="23"/>
      <c r="GO278" s="23"/>
      <c r="GP278" s="23"/>
      <c r="GQ278" s="23"/>
      <c r="GR278" s="23"/>
      <c r="GS278" s="23"/>
      <c r="GT278" s="23"/>
      <c r="GU278" s="23"/>
      <c r="GV278" s="23"/>
      <c r="GW278" s="23"/>
      <c r="GX278" s="23"/>
      <c r="GY278" s="23"/>
      <c r="GZ278" s="23"/>
      <c r="HA278" s="23"/>
      <c r="HB278" s="23"/>
      <c r="HC278" s="23"/>
      <c r="HD278" s="23"/>
      <c r="HE278" s="23"/>
      <c r="HF278" s="23"/>
      <c r="HG278" s="23"/>
      <c r="HH278" s="23"/>
      <c r="HI278" s="23"/>
      <c r="HJ278" s="23"/>
      <c r="HK278" s="23"/>
      <c r="HL278" s="23"/>
      <c r="HM278" s="23"/>
      <c r="HN278" s="23"/>
      <c r="HO278" s="23"/>
      <c r="HP278" s="23"/>
      <c r="HQ278" s="23"/>
      <c r="HR278" s="23"/>
      <c r="HS278" s="23"/>
      <c r="HT278" s="23"/>
      <c r="HU278" s="23"/>
      <c r="HV278" s="23"/>
      <c r="HW278" s="23"/>
      <c r="HX278" s="23"/>
      <c r="HY278" s="23"/>
      <c r="HZ278" s="23"/>
      <c r="IA278" s="23"/>
      <c r="IB278" s="23"/>
      <c r="IC278" s="23"/>
      <c r="ID278" s="23"/>
      <c r="IE278" s="23"/>
      <c r="IF278" s="23"/>
      <c r="IG278" s="23"/>
      <c r="IH278" s="23"/>
      <c r="II278" s="23"/>
      <c r="IJ278" s="23"/>
      <c r="IK278" s="23"/>
      <c r="IL278" s="23"/>
      <c r="IM278" s="23"/>
      <c r="IN278" s="23"/>
      <c r="IO278" s="23"/>
      <c r="IP278" s="23"/>
      <c r="IQ278" s="23"/>
      <c r="IR278" s="23"/>
      <c r="IS278" s="23"/>
      <c r="IT278" s="23"/>
      <c r="IU278" s="23"/>
      <c r="IV278" s="23"/>
      <c r="IW278" s="23"/>
      <c r="IX278" s="23"/>
      <c r="IY278" s="23"/>
      <c r="IZ278" s="23"/>
      <c r="JA278" s="23"/>
      <c r="JB278" s="23"/>
      <c r="JC278" s="23"/>
      <c r="JD278" s="23"/>
      <c r="JE278" s="23"/>
      <c r="JF278" s="23"/>
      <c r="JG278" s="23"/>
      <c r="JH278" s="23"/>
      <c r="JI278" s="23"/>
      <c r="JJ278" s="23"/>
      <c r="JK278" s="23"/>
      <c r="JL278" s="23"/>
      <c r="JM278" s="23"/>
      <c r="JN278" s="23"/>
      <c r="JO278" s="23"/>
      <c r="JP278" s="23"/>
      <c r="JQ278" s="23"/>
      <c r="JR278" s="23"/>
      <c r="JS278" s="23"/>
      <c r="JT278" s="23"/>
      <c r="JU278" s="23"/>
      <c r="JV278" s="23"/>
      <c r="JW278" s="23"/>
      <c r="JX278" s="23"/>
      <c r="JY278" s="23"/>
      <c r="JZ278" s="23"/>
      <c r="KA278" s="23"/>
      <c r="KB278" s="23"/>
      <c r="KC278" s="23"/>
      <c r="KD278" s="23"/>
      <c r="KE278" s="23"/>
      <c r="KF278" s="23"/>
      <c r="KG278" s="23"/>
      <c r="KH278" s="23"/>
      <c r="KI278" s="23"/>
      <c r="KJ278" s="23"/>
      <c r="KK278" s="23"/>
      <c r="KL278" s="23"/>
      <c r="KM278" s="23"/>
      <c r="KN278" s="23"/>
      <c r="KO278" s="23"/>
      <c r="KP278" s="23"/>
    </row>
    <row r="279" spans="1:302" ht="25.5" x14ac:dyDescent="0.25">
      <c r="A279" s="5" t="s">
        <v>67</v>
      </c>
      <c r="B279" s="138" t="s">
        <v>176</v>
      </c>
      <c r="C279" s="43" t="s">
        <v>168</v>
      </c>
      <c r="D279" s="44" t="s">
        <v>281</v>
      </c>
      <c r="E279" s="56">
        <v>20</v>
      </c>
      <c r="F279" s="82">
        <v>15</v>
      </c>
      <c r="G279" s="106">
        <v>48</v>
      </c>
      <c r="H279" s="82">
        <f>F279*G279</f>
        <v>720</v>
      </c>
      <c r="I279" s="51">
        <v>44562</v>
      </c>
      <c r="J279" s="20">
        <v>44651</v>
      </c>
      <c r="K279" s="83">
        <f t="shared" si="153"/>
        <v>14400</v>
      </c>
      <c r="L279" s="83"/>
      <c r="M279" s="80"/>
      <c r="N279" s="63">
        <f>K279*4%</f>
        <v>576</v>
      </c>
      <c r="O279" s="80"/>
      <c r="P279" s="58">
        <f t="shared" si="156"/>
        <v>14976</v>
      </c>
      <c r="Q279" s="4" t="s">
        <v>522</v>
      </c>
      <c r="R279" s="4" t="s">
        <v>285</v>
      </c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  <c r="CF279" s="23"/>
      <c r="CG279" s="23"/>
      <c r="CH279" s="23"/>
      <c r="CI279" s="23"/>
      <c r="CJ279" s="23"/>
      <c r="CK279" s="23"/>
      <c r="CL279" s="23"/>
      <c r="CM279" s="23"/>
      <c r="CN279" s="23"/>
      <c r="CO279" s="23"/>
      <c r="CP279" s="23"/>
      <c r="CQ279" s="23"/>
      <c r="CR279" s="23"/>
      <c r="CS279" s="23"/>
      <c r="CT279" s="23"/>
      <c r="CU279" s="23"/>
      <c r="CV279" s="23"/>
      <c r="CW279" s="23"/>
      <c r="CX279" s="23"/>
      <c r="CY279" s="23"/>
      <c r="CZ279" s="23"/>
      <c r="DA279" s="23"/>
      <c r="DB279" s="23"/>
      <c r="DC279" s="23"/>
      <c r="DD279" s="23"/>
      <c r="DE279" s="23"/>
      <c r="DF279" s="23"/>
      <c r="DG279" s="23"/>
      <c r="DH279" s="23"/>
      <c r="DI279" s="23"/>
      <c r="DJ279" s="23"/>
      <c r="DK279" s="23"/>
      <c r="DL279" s="23"/>
      <c r="DM279" s="23"/>
      <c r="DN279" s="23"/>
      <c r="DO279" s="23"/>
      <c r="DP279" s="23"/>
      <c r="DQ279" s="23"/>
      <c r="DR279" s="23"/>
      <c r="DS279" s="23"/>
      <c r="DT279" s="23"/>
      <c r="DU279" s="23"/>
      <c r="DV279" s="23"/>
      <c r="DW279" s="23"/>
      <c r="DX279" s="23"/>
      <c r="DY279" s="23"/>
      <c r="DZ279" s="23"/>
      <c r="EA279" s="23"/>
      <c r="EB279" s="23"/>
      <c r="EC279" s="23"/>
      <c r="ED279" s="23"/>
      <c r="EE279" s="23"/>
      <c r="EF279" s="23"/>
      <c r="EG279" s="23"/>
      <c r="EH279" s="23"/>
      <c r="EI279" s="23"/>
      <c r="EJ279" s="23"/>
      <c r="EK279" s="23"/>
      <c r="EL279" s="23"/>
      <c r="EM279" s="23"/>
      <c r="EN279" s="23"/>
      <c r="EO279" s="23"/>
      <c r="EP279" s="23"/>
      <c r="EQ279" s="23"/>
      <c r="ER279" s="23"/>
      <c r="ES279" s="23"/>
      <c r="ET279" s="23"/>
      <c r="EU279" s="23"/>
      <c r="EV279" s="23"/>
      <c r="EW279" s="23"/>
      <c r="EX279" s="23"/>
      <c r="EY279" s="23"/>
      <c r="EZ279" s="23"/>
      <c r="FA279" s="23"/>
      <c r="FB279" s="23"/>
      <c r="FC279" s="23"/>
      <c r="FD279" s="23"/>
      <c r="FE279" s="23"/>
      <c r="FF279" s="23"/>
      <c r="FG279" s="23"/>
      <c r="FH279" s="23"/>
      <c r="FI279" s="23"/>
      <c r="FJ279" s="23"/>
      <c r="FK279" s="23"/>
      <c r="FL279" s="23"/>
      <c r="FM279" s="23"/>
      <c r="FN279" s="23"/>
      <c r="FO279" s="23"/>
      <c r="FP279" s="23"/>
      <c r="FQ279" s="23"/>
      <c r="FR279" s="23"/>
      <c r="FS279" s="23"/>
      <c r="FT279" s="23"/>
      <c r="FU279" s="23"/>
      <c r="FV279" s="23"/>
      <c r="FW279" s="23"/>
      <c r="FX279" s="23"/>
      <c r="FY279" s="23"/>
      <c r="FZ279" s="23"/>
      <c r="GA279" s="23"/>
      <c r="GB279" s="23"/>
      <c r="GC279" s="23"/>
      <c r="GD279" s="23"/>
      <c r="GE279" s="23"/>
      <c r="GF279" s="23"/>
      <c r="GG279" s="23"/>
      <c r="GH279" s="23"/>
      <c r="GI279" s="23"/>
      <c r="GJ279" s="23"/>
      <c r="GK279" s="23"/>
      <c r="GL279" s="23"/>
      <c r="GM279" s="23"/>
      <c r="GN279" s="23"/>
      <c r="GO279" s="23"/>
      <c r="GP279" s="23"/>
      <c r="GQ279" s="23"/>
      <c r="GR279" s="23"/>
      <c r="GS279" s="23"/>
      <c r="GT279" s="23"/>
      <c r="GU279" s="23"/>
      <c r="GV279" s="23"/>
      <c r="GW279" s="23"/>
      <c r="GX279" s="23"/>
      <c r="GY279" s="23"/>
      <c r="GZ279" s="23"/>
      <c r="HA279" s="23"/>
      <c r="HB279" s="23"/>
      <c r="HC279" s="23"/>
      <c r="HD279" s="23"/>
      <c r="HE279" s="23"/>
      <c r="HF279" s="23"/>
      <c r="HG279" s="23"/>
      <c r="HH279" s="23"/>
      <c r="HI279" s="23"/>
      <c r="HJ279" s="23"/>
      <c r="HK279" s="23"/>
      <c r="HL279" s="23"/>
      <c r="HM279" s="23"/>
      <c r="HN279" s="23"/>
      <c r="HO279" s="23"/>
      <c r="HP279" s="23"/>
      <c r="HQ279" s="23"/>
      <c r="HR279" s="23"/>
      <c r="HS279" s="23"/>
      <c r="HT279" s="23"/>
      <c r="HU279" s="23"/>
      <c r="HV279" s="23"/>
      <c r="HW279" s="23"/>
      <c r="HX279" s="23"/>
      <c r="HY279" s="23"/>
      <c r="HZ279" s="23"/>
      <c r="IA279" s="23"/>
      <c r="IB279" s="23"/>
      <c r="IC279" s="23"/>
      <c r="ID279" s="23"/>
      <c r="IE279" s="23"/>
      <c r="IF279" s="23"/>
      <c r="IG279" s="23"/>
      <c r="IH279" s="23"/>
      <c r="II279" s="23"/>
      <c r="IJ279" s="23"/>
      <c r="IK279" s="23"/>
      <c r="IL279" s="23"/>
      <c r="IM279" s="23"/>
      <c r="IN279" s="23"/>
      <c r="IO279" s="23"/>
      <c r="IP279" s="23"/>
      <c r="IQ279" s="23"/>
      <c r="IR279" s="23"/>
      <c r="IS279" s="23"/>
      <c r="IT279" s="23"/>
      <c r="IU279" s="23"/>
      <c r="IV279" s="23"/>
      <c r="IW279" s="23"/>
      <c r="IX279" s="23"/>
      <c r="IY279" s="23"/>
      <c r="IZ279" s="23"/>
      <c r="JA279" s="23"/>
      <c r="JB279" s="23"/>
      <c r="JC279" s="23"/>
      <c r="JD279" s="23"/>
      <c r="JE279" s="23"/>
      <c r="JF279" s="23"/>
      <c r="JG279" s="23"/>
      <c r="JH279" s="23"/>
      <c r="JI279" s="23"/>
      <c r="JJ279" s="23"/>
      <c r="JK279" s="23"/>
      <c r="JL279" s="23"/>
      <c r="JM279" s="23"/>
      <c r="JN279" s="23"/>
      <c r="JO279" s="23"/>
      <c r="JP279" s="23"/>
      <c r="JQ279" s="23"/>
      <c r="JR279" s="23"/>
      <c r="JS279" s="23"/>
      <c r="JT279" s="23"/>
      <c r="JU279" s="23"/>
      <c r="JV279" s="23"/>
      <c r="JW279" s="23"/>
      <c r="JX279" s="23"/>
      <c r="JY279" s="23"/>
      <c r="JZ279" s="23"/>
      <c r="KA279" s="23"/>
      <c r="KB279" s="23"/>
      <c r="KC279" s="23"/>
      <c r="KD279" s="23"/>
      <c r="KE279" s="23"/>
      <c r="KF279" s="23"/>
      <c r="KG279" s="23"/>
      <c r="KH279" s="23"/>
      <c r="KI279" s="23"/>
      <c r="KJ279" s="23"/>
      <c r="KK279" s="23"/>
      <c r="KL279" s="23"/>
      <c r="KM279" s="23"/>
      <c r="KN279" s="23"/>
      <c r="KO279" s="23"/>
      <c r="KP279" s="23"/>
    </row>
    <row r="280" spans="1:302" ht="25.5" x14ac:dyDescent="0.25">
      <c r="A280" s="5" t="s">
        <v>67</v>
      </c>
      <c r="B280" s="138" t="s">
        <v>147</v>
      </c>
      <c r="C280" s="44" t="s">
        <v>76</v>
      </c>
      <c r="D280" s="44" t="s">
        <v>281</v>
      </c>
      <c r="E280" s="87">
        <v>23</v>
      </c>
      <c r="F280" s="82">
        <v>16</v>
      </c>
      <c r="G280" s="106">
        <v>48</v>
      </c>
      <c r="H280" s="82">
        <f>F280*G280</f>
        <v>768</v>
      </c>
      <c r="I280" s="51">
        <v>44562</v>
      </c>
      <c r="J280" s="20">
        <v>44651</v>
      </c>
      <c r="K280" s="83">
        <f t="shared" si="153"/>
        <v>17664</v>
      </c>
      <c r="L280" s="58">
        <f>K280*2%</f>
        <v>353.28000000000003</v>
      </c>
      <c r="M280" s="81"/>
      <c r="N280" s="58"/>
      <c r="O280" s="81"/>
      <c r="P280" s="58">
        <f t="shared" si="156"/>
        <v>18017.28</v>
      </c>
      <c r="Q280" s="4" t="s">
        <v>522</v>
      </c>
      <c r="R280" s="4" t="s">
        <v>285</v>
      </c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  <c r="CF280" s="23"/>
      <c r="CG280" s="23"/>
      <c r="CH280" s="23"/>
      <c r="CI280" s="23"/>
      <c r="CJ280" s="23"/>
      <c r="CK280" s="23"/>
      <c r="CL280" s="23"/>
      <c r="CM280" s="23"/>
      <c r="CN280" s="23"/>
      <c r="CO280" s="23"/>
      <c r="CP280" s="23"/>
      <c r="CQ280" s="23"/>
      <c r="CR280" s="23"/>
      <c r="CS280" s="23"/>
      <c r="CT280" s="23"/>
      <c r="CU280" s="23"/>
      <c r="CV280" s="23"/>
      <c r="CW280" s="23"/>
      <c r="CX280" s="23"/>
      <c r="CY280" s="23"/>
      <c r="CZ280" s="23"/>
      <c r="DA280" s="23"/>
      <c r="DB280" s="23"/>
      <c r="DC280" s="23"/>
      <c r="DD280" s="23"/>
      <c r="DE280" s="23"/>
      <c r="DF280" s="23"/>
      <c r="DG280" s="23"/>
      <c r="DH280" s="23"/>
      <c r="DI280" s="23"/>
      <c r="DJ280" s="23"/>
      <c r="DK280" s="23"/>
      <c r="DL280" s="23"/>
      <c r="DM280" s="23"/>
      <c r="DN280" s="23"/>
      <c r="DO280" s="23"/>
      <c r="DP280" s="23"/>
      <c r="DQ280" s="23"/>
      <c r="DR280" s="23"/>
      <c r="DS280" s="23"/>
      <c r="DT280" s="23"/>
      <c r="DU280" s="23"/>
      <c r="DV280" s="23"/>
      <c r="DW280" s="23"/>
      <c r="DX280" s="23"/>
      <c r="DY280" s="23"/>
      <c r="DZ280" s="23"/>
      <c r="EA280" s="23"/>
      <c r="EB280" s="23"/>
      <c r="EC280" s="23"/>
      <c r="ED280" s="23"/>
      <c r="EE280" s="23"/>
      <c r="EF280" s="23"/>
      <c r="EG280" s="23"/>
      <c r="EH280" s="23"/>
      <c r="EI280" s="23"/>
      <c r="EJ280" s="23"/>
      <c r="EK280" s="23"/>
      <c r="EL280" s="23"/>
      <c r="EM280" s="23"/>
      <c r="EN280" s="23"/>
      <c r="EO280" s="23"/>
      <c r="EP280" s="23"/>
      <c r="EQ280" s="23"/>
      <c r="ER280" s="23"/>
      <c r="ES280" s="23"/>
      <c r="ET280" s="23"/>
      <c r="EU280" s="23"/>
      <c r="EV280" s="23"/>
      <c r="EW280" s="23"/>
      <c r="EX280" s="23"/>
      <c r="EY280" s="23"/>
      <c r="EZ280" s="23"/>
      <c r="FA280" s="23"/>
      <c r="FB280" s="23"/>
      <c r="FC280" s="23"/>
      <c r="FD280" s="23"/>
      <c r="FE280" s="23"/>
      <c r="FF280" s="23"/>
      <c r="FG280" s="23"/>
      <c r="FH280" s="23"/>
      <c r="FI280" s="23"/>
      <c r="FJ280" s="23"/>
      <c r="FK280" s="23"/>
      <c r="FL280" s="23"/>
      <c r="FM280" s="23"/>
      <c r="FN280" s="23"/>
      <c r="FO280" s="23"/>
      <c r="FP280" s="23"/>
      <c r="FQ280" s="23"/>
      <c r="FR280" s="23"/>
      <c r="FS280" s="23"/>
      <c r="FT280" s="23"/>
      <c r="FU280" s="23"/>
      <c r="FV280" s="23"/>
      <c r="FW280" s="23"/>
      <c r="FX280" s="23"/>
      <c r="FY280" s="23"/>
      <c r="FZ280" s="23"/>
      <c r="GA280" s="23"/>
      <c r="GB280" s="23"/>
      <c r="GC280" s="23"/>
      <c r="GD280" s="23"/>
      <c r="GE280" s="23"/>
      <c r="GF280" s="23"/>
      <c r="GG280" s="23"/>
      <c r="GH280" s="23"/>
      <c r="GI280" s="23"/>
      <c r="GJ280" s="23"/>
      <c r="GK280" s="23"/>
      <c r="GL280" s="23"/>
      <c r="GM280" s="23"/>
      <c r="GN280" s="23"/>
      <c r="GO280" s="23"/>
      <c r="GP280" s="23"/>
      <c r="GQ280" s="23"/>
      <c r="GR280" s="23"/>
      <c r="GS280" s="23"/>
      <c r="GT280" s="23"/>
      <c r="GU280" s="23"/>
      <c r="GV280" s="23"/>
      <c r="GW280" s="23"/>
      <c r="GX280" s="23"/>
      <c r="GY280" s="23"/>
      <c r="GZ280" s="23"/>
      <c r="HA280" s="23"/>
      <c r="HB280" s="23"/>
      <c r="HC280" s="23"/>
      <c r="HD280" s="23"/>
      <c r="HE280" s="23"/>
      <c r="HF280" s="23"/>
      <c r="HG280" s="23"/>
      <c r="HH280" s="23"/>
      <c r="HI280" s="23"/>
      <c r="HJ280" s="23"/>
      <c r="HK280" s="23"/>
      <c r="HL280" s="23"/>
      <c r="HM280" s="23"/>
      <c r="HN280" s="23"/>
      <c r="HO280" s="23"/>
      <c r="HP280" s="23"/>
      <c r="HQ280" s="23"/>
      <c r="HR280" s="23"/>
      <c r="HS280" s="23"/>
      <c r="HT280" s="23"/>
      <c r="HU280" s="23"/>
      <c r="HV280" s="23"/>
      <c r="HW280" s="23"/>
      <c r="HX280" s="23"/>
      <c r="HY280" s="23"/>
      <c r="HZ280" s="23"/>
      <c r="IA280" s="23"/>
      <c r="IB280" s="23"/>
      <c r="IC280" s="23"/>
      <c r="ID280" s="23"/>
      <c r="IE280" s="23"/>
      <c r="IF280" s="23"/>
      <c r="IG280" s="23"/>
      <c r="IH280" s="23"/>
      <c r="II280" s="23"/>
      <c r="IJ280" s="23"/>
      <c r="IK280" s="23"/>
      <c r="IL280" s="23"/>
      <c r="IM280" s="23"/>
      <c r="IN280" s="23"/>
      <c r="IO280" s="23"/>
      <c r="IP280" s="23"/>
      <c r="IQ280" s="23"/>
      <c r="IR280" s="23"/>
      <c r="IS280" s="23"/>
      <c r="IT280" s="23"/>
      <c r="IU280" s="23"/>
      <c r="IV280" s="23"/>
      <c r="IW280" s="23"/>
      <c r="IX280" s="23"/>
      <c r="IY280" s="23"/>
      <c r="IZ280" s="23"/>
      <c r="JA280" s="23"/>
      <c r="JB280" s="23"/>
      <c r="JC280" s="23"/>
      <c r="JD280" s="23"/>
      <c r="JE280" s="23"/>
      <c r="JF280" s="23"/>
      <c r="JG280" s="23"/>
      <c r="JH280" s="23"/>
      <c r="JI280" s="23"/>
      <c r="JJ280" s="23"/>
      <c r="JK280" s="23"/>
      <c r="JL280" s="23"/>
      <c r="JM280" s="23"/>
      <c r="JN280" s="23"/>
      <c r="JO280" s="23"/>
      <c r="JP280" s="23"/>
      <c r="JQ280" s="23"/>
      <c r="JR280" s="23"/>
      <c r="JS280" s="23"/>
      <c r="JT280" s="23"/>
      <c r="JU280" s="23"/>
      <c r="JV280" s="23"/>
      <c r="JW280" s="23"/>
      <c r="JX280" s="23"/>
      <c r="JY280" s="23"/>
      <c r="JZ280" s="23"/>
      <c r="KA280" s="23"/>
      <c r="KB280" s="23"/>
      <c r="KC280" s="23"/>
      <c r="KD280" s="23"/>
      <c r="KE280" s="23"/>
      <c r="KF280" s="23"/>
      <c r="KG280" s="23"/>
      <c r="KH280" s="23"/>
      <c r="KI280" s="23"/>
      <c r="KJ280" s="23"/>
      <c r="KK280" s="23"/>
      <c r="KL280" s="23"/>
      <c r="KM280" s="23"/>
      <c r="KN280" s="23"/>
      <c r="KO280" s="23"/>
      <c r="KP280" s="23"/>
    </row>
    <row r="281" spans="1:302" ht="25.5" x14ac:dyDescent="0.25">
      <c r="A281" s="5" t="s">
        <v>67</v>
      </c>
      <c r="B281" s="138" t="s">
        <v>169</v>
      </c>
      <c r="C281" s="44" t="s">
        <v>34</v>
      </c>
      <c r="D281" s="15" t="s">
        <v>282</v>
      </c>
      <c r="E281" s="56">
        <v>22</v>
      </c>
      <c r="F281" s="44">
        <v>10</v>
      </c>
      <c r="G281" s="106">
        <v>48</v>
      </c>
      <c r="H281" s="44">
        <f>F281*G281</f>
        <v>480</v>
      </c>
      <c r="I281" s="51">
        <v>44562</v>
      </c>
      <c r="J281" s="20">
        <v>44651</v>
      </c>
      <c r="K281" s="58">
        <f t="shared" si="153"/>
        <v>10560</v>
      </c>
      <c r="L281" s="58">
        <f>K281*2%</f>
        <v>211.20000000000002</v>
      </c>
      <c r="M281" s="81"/>
      <c r="N281" s="58"/>
      <c r="O281" s="58"/>
      <c r="P281" s="58">
        <f t="shared" si="156"/>
        <v>10771.2</v>
      </c>
      <c r="Q281" s="4" t="s">
        <v>522</v>
      </c>
      <c r="R281" s="4" t="s">
        <v>285</v>
      </c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  <c r="CD281" s="23"/>
      <c r="CE281" s="23"/>
      <c r="CF281" s="23"/>
      <c r="CG281" s="23"/>
      <c r="CH281" s="23"/>
      <c r="CI281" s="23"/>
      <c r="CJ281" s="23"/>
      <c r="CK281" s="23"/>
      <c r="CL281" s="23"/>
      <c r="CM281" s="23"/>
      <c r="CN281" s="23"/>
      <c r="CO281" s="23"/>
      <c r="CP281" s="23"/>
      <c r="CQ281" s="23"/>
      <c r="CR281" s="23"/>
      <c r="CS281" s="23"/>
      <c r="CT281" s="23"/>
      <c r="CU281" s="23"/>
      <c r="CV281" s="23"/>
      <c r="CW281" s="23"/>
      <c r="CX281" s="23"/>
      <c r="CY281" s="23"/>
      <c r="CZ281" s="23"/>
      <c r="DA281" s="23"/>
      <c r="DB281" s="23"/>
      <c r="DC281" s="23"/>
      <c r="DD281" s="23"/>
      <c r="DE281" s="23"/>
      <c r="DF281" s="23"/>
      <c r="DG281" s="23"/>
      <c r="DH281" s="23"/>
      <c r="DI281" s="23"/>
      <c r="DJ281" s="23"/>
      <c r="DK281" s="23"/>
      <c r="DL281" s="23"/>
      <c r="DM281" s="23"/>
      <c r="DN281" s="23"/>
      <c r="DO281" s="23"/>
      <c r="DP281" s="23"/>
      <c r="DQ281" s="23"/>
      <c r="DR281" s="23"/>
      <c r="DS281" s="23"/>
      <c r="DT281" s="23"/>
      <c r="DU281" s="23"/>
      <c r="DV281" s="23"/>
      <c r="DW281" s="23"/>
      <c r="DX281" s="23"/>
      <c r="DY281" s="23"/>
      <c r="DZ281" s="23"/>
      <c r="EA281" s="23"/>
      <c r="EB281" s="23"/>
      <c r="EC281" s="23"/>
      <c r="ED281" s="23"/>
      <c r="EE281" s="23"/>
      <c r="EF281" s="23"/>
      <c r="EG281" s="23"/>
      <c r="EH281" s="23"/>
      <c r="EI281" s="23"/>
      <c r="EJ281" s="23"/>
      <c r="EK281" s="23"/>
      <c r="EL281" s="23"/>
      <c r="EM281" s="23"/>
      <c r="EN281" s="23"/>
      <c r="EO281" s="23"/>
      <c r="EP281" s="23"/>
      <c r="EQ281" s="23"/>
      <c r="ER281" s="23"/>
      <c r="ES281" s="23"/>
      <c r="ET281" s="23"/>
      <c r="EU281" s="23"/>
      <c r="EV281" s="23"/>
      <c r="EW281" s="23"/>
      <c r="EX281" s="23"/>
      <c r="EY281" s="23"/>
      <c r="EZ281" s="23"/>
      <c r="FA281" s="23"/>
      <c r="FB281" s="23"/>
      <c r="FC281" s="23"/>
      <c r="FD281" s="23"/>
      <c r="FE281" s="23"/>
      <c r="FF281" s="23"/>
      <c r="FG281" s="23"/>
      <c r="FH281" s="23"/>
      <c r="FI281" s="23"/>
      <c r="FJ281" s="23"/>
      <c r="FK281" s="23"/>
      <c r="FL281" s="23"/>
      <c r="FM281" s="23"/>
      <c r="FN281" s="23"/>
      <c r="FO281" s="23"/>
      <c r="FP281" s="23"/>
      <c r="FQ281" s="23"/>
      <c r="FR281" s="23"/>
      <c r="FS281" s="23"/>
      <c r="FT281" s="23"/>
      <c r="FU281" s="23"/>
      <c r="FV281" s="23"/>
      <c r="FW281" s="23"/>
      <c r="FX281" s="23"/>
      <c r="FY281" s="23"/>
      <c r="FZ281" s="23"/>
      <c r="GA281" s="23"/>
      <c r="GB281" s="23"/>
      <c r="GC281" s="23"/>
      <c r="GD281" s="23"/>
      <c r="GE281" s="23"/>
      <c r="GF281" s="23"/>
      <c r="GG281" s="23"/>
      <c r="GH281" s="23"/>
      <c r="GI281" s="23"/>
      <c r="GJ281" s="23"/>
      <c r="GK281" s="23"/>
      <c r="GL281" s="23"/>
      <c r="GM281" s="23"/>
      <c r="GN281" s="23"/>
      <c r="GO281" s="23"/>
      <c r="GP281" s="23"/>
      <c r="GQ281" s="23"/>
      <c r="GR281" s="23"/>
      <c r="GS281" s="23"/>
      <c r="GT281" s="23"/>
      <c r="GU281" s="23"/>
      <c r="GV281" s="23"/>
      <c r="GW281" s="23"/>
      <c r="GX281" s="23"/>
      <c r="GY281" s="23"/>
      <c r="GZ281" s="23"/>
      <c r="HA281" s="23"/>
      <c r="HB281" s="23"/>
      <c r="HC281" s="23"/>
      <c r="HD281" s="23"/>
      <c r="HE281" s="23"/>
      <c r="HF281" s="23"/>
      <c r="HG281" s="23"/>
      <c r="HH281" s="23"/>
      <c r="HI281" s="23"/>
      <c r="HJ281" s="23"/>
      <c r="HK281" s="23"/>
      <c r="HL281" s="23"/>
      <c r="HM281" s="23"/>
      <c r="HN281" s="23"/>
      <c r="HO281" s="23"/>
      <c r="HP281" s="23"/>
      <c r="HQ281" s="23"/>
      <c r="HR281" s="23"/>
      <c r="HS281" s="23"/>
      <c r="HT281" s="23"/>
      <c r="HU281" s="23"/>
      <c r="HV281" s="23"/>
      <c r="HW281" s="23"/>
      <c r="HX281" s="23"/>
      <c r="HY281" s="23"/>
      <c r="HZ281" s="23"/>
      <c r="IA281" s="23"/>
      <c r="IB281" s="23"/>
      <c r="IC281" s="23"/>
      <c r="ID281" s="23"/>
      <c r="IE281" s="23"/>
      <c r="IF281" s="23"/>
      <c r="IG281" s="23"/>
      <c r="IH281" s="23"/>
      <c r="II281" s="23"/>
      <c r="IJ281" s="23"/>
      <c r="IK281" s="23"/>
      <c r="IL281" s="23"/>
      <c r="IM281" s="23"/>
      <c r="IN281" s="23"/>
      <c r="IO281" s="23"/>
      <c r="IP281" s="23"/>
      <c r="IQ281" s="23"/>
      <c r="IR281" s="23"/>
      <c r="IS281" s="23"/>
      <c r="IT281" s="23"/>
      <c r="IU281" s="23"/>
      <c r="IV281" s="23"/>
      <c r="IW281" s="23"/>
      <c r="IX281" s="23"/>
      <c r="IY281" s="23"/>
      <c r="IZ281" s="23"/>
      <c r="JA281" s="23"/>
      <c r="JB281" s="23"/>
      <c r="JC281" s="23"/>
      <c r="JD281" s="23"/>
      <c r="JE281" s="23"/>
      <c r="JF281" s="23"/>
      <c r="JG281" s="23"/>
      <c r="JH281" s="23"/>
      <c r="JI281" s="23"/>
      <c r="JJ281" s="23"/>
      <c r="JK281" s="23"/>
      <c r="JL281" s="23"/>
      <c r="JM281" s="23"/>
      <c r="JN281" s="23"/>
      <c r="JO281" s="23"/>
      <c r="JP281" s="23"/>
      <c r="JQ281" s="23"/>
      <c r="JR281" s="23"/>
      <c r="JS281" s="23"/>
      <c r="JT281" s="23"/>
      <c r="JU281" s="23"/>
      <c r="JV281" s="23"/>
      <c r="JW281" s="23"/>
      <c r="JX281" s="23"/>
      <c r="JY281" s="23"/>
      <c r="JZ281" s="23"/>
      <c r="KA281" s="23"/>
      <c r="KB281" s="23"/>
      <c r="KC281" s="23"/>
      <c r="KD281" s="23"/>
      <c r="KE281" s="23"/>
      <c r="KF281" s="23"/>
      <c r="KG281" s="23"/>
      <c r="KH281" s="23"/>
      <c r="KI281" s="23"/>
      <c r="KJ281" s="23"/>
      <c r="KK281" s="23"/>
      <c r="KL281" s="23"/>
      <c r="KM281" s="23"/>
      <c r="KN281" s="23"/>
      <c r="KO281" s="23"/>
      <c r="KP281" s="23"/>
    </row>
    <row r="282" spans="1:302" ht="25.5" x14ac:dyDescent="0.25">
      <c r="A282" s="5" t="s">
        <v>8</v>
      </c>
      <c r="B282" s="119" t="s">
        <v>179</v>
      </c>
      <c r="C282" s="6" t="s">
        <v>177</v>
      </c>
      <c r="D282" s="6" t="s">
        <v>178</v>
      </c>
      <c r="E282" s="62">
        <v>20</v>
      </c>
      <c r="F282" s="27">
        <v>4</v>
      </c>
      <c r="G282" s="86">
        <v>48</v>
      </c>
      <c r="H282" s="86">
        <f t="shared" ref="H282:H369" si="157">F282*G282</f>
        <v>192</v>
      </c>
      <c r="I282" s="89">
        <v>43831</v>
      </c>
      <c r="J282" s="101">
        <v>44286</v>
      </c>
      <c r="K282" s="90">
        <f t="shared" si="153"/>
        <v>3840</v>
      </c>
      <c r="L282" s="91">
        <f>K282*2%</f>
        <v>76.8</v>
      </c>
      <c r="M282" s="63"/>
      <c r="N282" s="83"/>
      <c r="O282" s="92"/>
      <c r="P282" s="93">
        <f>SUM(K282:M282)</f>
        <v>3916.8</v>
      </c>
      <c r="Q282" s="41" t="s">
        <v>341</v>
      </c>
      <c r="R282" s="4" t="s">
        <v>285</v>
      </c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  <c r="DB282" s="23"/>
      <c r="DC282" s="23"/>
      <c r="DD282" s="23"/>
      <c r="DE282" s="23"/>
      <c r="DF282" s="23"/>
      <c r="DG282" s="23"/>
      <c r="DH282" s="23"/>
      <c r="DI282" s="23"/>
      <c r="DJ282" s="23"/>
      <c r="DK282" s="23"/>
      <c r="DL282" s="23"/>
      <c r="DM282" s="23"/>
      <c r="DN282" s="23"/>
      <c r="DO282" s="23"/>
      <c r="DP282" s="23"/>
      <c r="DQ282" s="23"/>
      <c r="DR282" s="23"/>
      <c r="DS282" s="23"/>
      <c r="DT282" s="23"/>
      <c r="DU282" s="23"/>
      <c r="DV282" s="23"/>
      <c r="DW282" s="23"/>
      <c r="DX282" s="23"/>
      <c r="DY282" s="23"/>
      <c r="DZ282" s="23"/>
      <c r="EA282" s="23"/>
      <c r="EB282" s="23"/>
      <c r="EC282" s="23"/>
      <c r="ED282" s="23"/>
      <c r="EE282" s="23"/>
      <c r="EF282" s="23"/>
      <c r="EG282" s="23"/>
      <c r="EH282" s="23"/>
      <c r="EI282" s="23"/>
      <c r="EJ282" s="23"/>
      <c r="EK282" s="23"/>
      <c r="EL282" s="23"/>
      <c r="EM282" s="23"/>
      <c r="EN282" s="23"/>
      <c r="EO282" s="23"/>
      <c r="EP282" s="23"/>
      <c r="EQ282" s="23"/>
      <c r="ER282" s="23"/>
      <c r="ES282" s="23"/>
      <c r="ET282" s="23"/>
      <c r="EU282" s="23"/>
      <c r="EV282" s="23"/>
      <c r="EW282" s="23"/>
      <c r="EX282" s="23"/>
      <c r="EY282" s="23"/>
      <c r="EZ282" s="23"/>
      <c r="FA282" s="23"/>
      <c r="FB282" s="23"/>
      <c r="FC282" s="23"/>
      <c r="FD282" s="23"/>
      <c r="FE282" s="23"/>
      <c r="FF282" s="23"/>
      <c r="FG282" s="23"/>
      <c r="FH282" s="23"/>
      <c r="FI282" s="23"/>
      <c r="FJ282" s="23"/>
      <c r="FK282" s="23"/>
      <c r="FL282" s="23"/>
      <c r="FM282" s="23"/>
      <c r="FN282" s="23"/>
      <c r="FO282" s="23"/>
      <c r="FP282" s="23"/>
      <c r="FQ282" s="23"/>
      <c r="FR282" s="23"/>
      <c r="FS282" s="23"/>
      <c r="FT282" s="23"/>
      <c r="FU282" s="23"/>
      <c r="FV282" s="23"/>
      <c r="FW282" s="23"/>
      <c r="FX282" s="23"/>
      <c r="FY282" s="23"/>
      <c r="FZ282" s="23"/>
      <c r="GA282" s="23"/>
      <c r="GB282" s="23"/>
      <c r="GC282" s="23"/>
      <c r="GD282" s="23"/>
      <c r="GE282" s="23"/>
      <c r="GF282" s="23"/>
      <c r="GG282" s="23"/>
      <c r="GH282" s="23"/>
      <c r="GI282" s="23"/>
      <c r="GJ282" s="23"/>
      <c r="GK282" s="23"/>
      <c r="GL282" s="23"/>
      <c r="GM282" s="23"/>
      <c r="GN282" s="23"/>
      <c r="GO282" s="23"/>
      <c r="GP282" s="23"/>
      <c r="GQ282" s="23"/>
      <c r="GR282" s="23"/>
      <c r="GS282" s="23"/>
      <c r="GT282" s="23"/>
      <c r="GU282" s="23"/>
      <c r="GV282" s="23"/>
      <c r="GW282" s="23"/>
      <c r="GX282" s="23"/>
      <c r="GY282" s="23"/>
      <c r="GZ282" s="23"/>
      <c r="HA282" s="23"/>
      <c r="HB282" s="23"/>
      <c r="HC282" s="23"/>
      <c r="HD282" s="23"/>
      <c r="HE282" s="23"/>
      <c r="HF282" s="23"/>
      <c r="HG282" s="23"/>
      <c r="HH282" s="23"/>
      <c r="HI282" s="23"/>
      <c r="HJ282" s="23"/>
      <c r="HK282" s="23"/>
      <c r="HL282" s="23"/>
      <c r="HM282" s="23"/>
      <c r="HN282" s="23"/>
      <c r="HO282" s="23"/>
      <c r="HP282" s="23"/>
      <c r="HQ282" s="23"/>
      <c r="HR282" s="23"/>
      <c r="HS282" s="23"/>
      <c r="HT282" s="23"/>
      <c r="HU282" s="23"/>
      <c r="HV282" s="23"/>
      <c r="HW282" s="23"/>
      <c r="HX282" s="23"/>
      <c r="HY282" s="23"/>
      <c r="HZ282" s="23"/>
      <c r="IA282" s="23"/>
      <c r="IB282" s="23"/>
      <c r="IC282" s="23"/>
      <c r="ID282" s="23"/>
      <c r="IE282" s="23"/>
      <c r="IF282" s="23"/>
      <c r="IG282" s="23"/>
      <c r="IH282" s="23"/>
      <c r="II282" s="23"/>
      <c r="IJ282" s="23"/>
      <c r="IK282" s="23"/>
      <c r="IL282" s="23"/>
      <c r="IM282" s="23"/>
      <c r="IN282" s="23"/>
      <c r="IO282" s="23"/>
      <c r="IP282" s="23"/>
      <c r="IQ282" s="23"/>
      <c r="IR282" s="23"/>
      <c r="IS282" s="23"/>
      <c r="IT282" s="23"/>
      <c r="IU282" s="23"/>
      <c r="IV282" s="23"/>
      <c r="IW282" s="23"/>
      <c r="IX282" s="23"/>
      <c r="IY282" s="23"/>
      <c r="IZ282" s="23"/>
      <c r="JA282" s="23"/>
      <c r="JB282" s="23"/>
      <c r="JC282" s="23"/>
      <c r="JD282" s="23"/>
      <c r="JE282" s="23"/>
      <c r="JF282" s="23"/>
      <c r="JG282" s="23"/>
      <c r="JH282" s="23"/>
      <c r="JI282" s="23"/>
      <c r="JJ282" s="23"/>
      <c r="JK282" s="23"/>
      <c r="JL282" s="23"/>
      <c r="JM282" s="23"/>
      <c r="JN282" s="23"/>
      <c r="JO282" s="23"/>
      <c r="JP282" s="23"/>
      <c r="JQ282" s="23"/>
      <c r="JR282" s="23"/>
      <c r="JS282" s="23"/>
      <c r="JT282" s="23"/>
      <c r="JU282" s="23"/>
      <c r="JV282" s="23"/>
      <c r="JW282" s="23"/>
      <c r="JX282" s="23"/>
      <c r="JY282" s="23"/>
      <c r="JZ282" s="23"/>
      <c r="KA282" s="23"/>
      <c r="KB282" s="23"/>
      <c r="KC282" s="23"/>
      <c r="KD282" s="23"/>
      <c r="KE282" s="23"/>
      <c r="KF282" s="23"/>
      <c r="KG282" s="23"/>
      <c r="KH282" s="23"/>
      <c r="KI282" s="23"/>
      <c r="KJ282" s="23"/>
      <c r="KK282" s="23"/>
      <c r="KL282" s="23"/>
      <c r="KM282" s="23"/>
      <c r="KN282" s="23"/>
      <c r="KO282" s="23"/>
      <c r="KP282" s="23"/>
    </row>
    <row r="283" spans="1:302" ht="25.5" x14ac:dyDescent="0.25">
      <c r="A283" s="5" t="s">
        <v>8</v>
      </c>
      <c r="B283" s="119" t="s">
        <v>180</v>
      </c>
      <c r="C283" s="6" t="s">
        <v>9</v>
      </c>
      <c r="D283" s="27" t="s">
        <v>16</v>
      </c>
      <c r="E283" s="75">
        <v>22</v>
      </c>
      <c r="F283" s="27">
        <v>34</v>
      </c>
      <c r="G283" s="86">
        <v>13</v>
      </c>
      <c r="H283" s="86">
        <f t="shared" si="157"/>
        <v>442</v>
      </c>
      <c r="I283" s="94">
        <v>43831</v>
      </c>
      <c r="J283" s="101">
        <v>43921</v>
      </c>
      <c r="K283" s="95">
        <f>(E283*F283*G283)</f>
        <v>9724</v>
      </c>
      <c r="L283" s="63"/>
      <c r="M283" s="63"/>
      <c r="N283" s="58"/>
      <c r="O283" s="63"/>
      <c r="P283" s="93">
        <f>SUM(K283:M283)</f>
        <v>9724</v>
      </c>
      <c r="Q283" s="41" t="s">
        <v>342</v>
      </c>
      <c r="R283" s="4" t="s">
        <v>285</v>
      </c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  <c r="CU283" s="23"/>
      <c r="CV283" s="23"/>
      <c r="CW283" s="23"/>
      <c r="CX283" s="23"/>
      <c r="CY283" s="23"/>
      <c r="CZ283" s="23"/>
      <c r="DA283" s="23"/>
      <c r="DB283" s="23"/>
      <c r="DC283" s="23"/>
      <c r="DD283" s="23"/>
      <c r="DE283" s="23"/>
      <c r="DF283" s="23"/>
      <c r="DG283" s="23"/>
      <c r="DH283" s="23"/>
      <c r="DI283" s="23"/>
      <c r="DJ283" s="23"/>
      <c r="DK283" s="23"/>
      <c r="DL283" s="23"/>
      <c r="DM283" s="23"/>
      <c r="DN283" s="23"/>
      <c r="DO283" s="23"/>
      <c r="DP283" s="23"/>
      <c r="DQ283" s="23"/>
      <c r="DR283" s="23"/>
      <c r="DS283" s="23"/>
      <c r="DT283" s="23"/>
      <c r="DU283" s="23"/>
      <c r="DV283" s="23"/>
      <c r="DW283" s="23"/>
      <c r="DX283" s="23"/>
      <c r="DY283" s="23"/>
      <c r="DZ283" s="23"/>
      <c r="EA283" s="23"/>
      <c r="EB283" s="23"/>
      <c r="EC283" s="23"/>
      <c r="ED283" s="23"/>
      <c r="EE283" s="23"/>
      <c r="EF283" s="23"/>
      <c r="EG283" s="23"/>
      <c r="EH283" s="23"/>
      <c r="EI283" s="23"/>
      <c r="EJ283" s="23"/>
      <c r="EK283" s="23"/>
      <c r="EL283" s="23"/>
      <c r="EM283" s="23"/>
      <c r="EN283" s="23"/>
      <c r="EO283" s="23"/>
      <c r="EP283" s="23"/>
      <c r="EQ283" s="23"/>
      <c r="ER283" s="23"/>
      <c r="ES283" s="23"/>
      <c r="ET283" s="23"/>
      <c r="EU283" s="23"/>
      <c r="EV283" s="23"/>
      <c r="EW283" s="23"/>
      <c r="EX283" s="23"/>
      <c r="EY283" s="23"/>
      <c r="EZ283" s="23"/>
      <c r="FA283" s="23"/>
      <c r="FB283" s="23"/>
      <c r="FC283" s="23"/>
      <c r="FD283" s="23"/>
      <c r="FE283" s="23"/>
      <c r="FF283" s="23"/>
      <c r="FG283" s="23"/>
      <c r="FH283" s="23"/>
      <c r="FI283" s="23"/>
      <c r="FJ283" s="23"/>
      <c r="FK283" s="23"/>
      <c r="FL283" s="23"/>
      <c r="FM283" s="23"/>
      <c r="FN283" s="23"/>
      <c r="FO283" s="23"/>
      <c r="FP283" s="23"/>
      <c r="FQ283" s="23"/>
      <c r="FR283" s="23"/>
      <c r="FS283" s="23"/>
      <c r="FT283" s="23"/>
      <c r="FU283" s="23"/>
      <c r="FV283" s="23"/>
      <c r="FW283" s="23"/>
      <c r="FX283" s="23"/>
      <c r="FY283" s="23"/>
      <c r="FZ283" s="23"/>
      <c r="GA283" s="23"/>
      <c r="GB283" s="23"/>
      <c r="GC283" s="23"/>
      <c r="GD283" s="23"/>
      <c r="GE283" s="23"/>
      <c r="GF283" s="23"/>
      <c r="GG283" s="23"/>
      <c r="GH283" s="23"/>
      <c r="GI283" s="23"/>
      <c r="GJ283" s="23"/>
      <c r="GK283" s="23"/>
      <c r="GL283" s="23"/>
      <c r="GM283" s="23"/>
      <c r="GN283" s="23"/>
      <c r="GO283" s="23"/>
      <c r="GP283" s="23"/>
      <c r="GQ283" s="23"/>
      <c r="GR283" s="23"/>
      <c r="GS283" s="23"/>
      <c r="GT283" s="23"/>
      <c r="GU283" s="23"/>
      <c r="GV283" s="23"/>
      <c r="GW283" s="23"/>
      <c r="GX283" s="23"/>
      <c r="GY283" s="23"/>
      <c r="GZ283" s="23"/>
      <c r="HA283" s="23"/>
      <c r="HB283" s="23"/>
      <c r="HC283" s="23"/>
      <c r="HD283" s="23"/>
      <c r="HE283" s="23"/>
      <c r="HF283" s="23"/>
      <c r="HG283" s="23"/>
      <c r="HH283" s="23"/>
      <c r="HI283" s="23"/>
      <c r="HJ283" s="23"/>
      <c r="HK283" s="23"/>
      <c r="HL283" s="23"/>
      <c r="HM283" s="23"/>
      <c r="HN283" s="23"/>
      <c r="HO283" s="23"/>
      <c r="HP283" s="23"/>
      <c r="HQ283" s="23"/>
      <c r="HR283" s="23"/>
      <c r="HS283" s="23"/>
      <c r="HT283" s="23"/>
      <c r="HU283" s="23"/>
      <c r="HV283" s="23"/>
      <c r="HW283" s="23"/>
      <c r="HX283" s="23"/>
      <c r="HY283" s="23"/>
      <c r="HZ283" s="23"/>
      <c r="IA283" s="23"/>
      <c r="IB283" s="23"/>
      <c r="IC283" s="23"/>
      <c r="ID283" s="23"/>
      <c r="IE283" s="23"/>
      <c r="IF283" s="23"/>
      <c r="IG283" s="23"/>
      <c r="IH283" s="23"/>
      <c r="II283" s="23"/>
      <c r="IJ283" s="23"/>
      <c r="IK283" s="23"/>
      <c r="IL283" s="23"/>
      <c r="IM283" s="23"/>
      <c r="IN283" s="23"/>
      <c r="IO283" s="23"/>
      <c r="IP283" s="23"/>
      <c r="IQ283" s="23"/>
      <c r="IR283" s="23"/>
      <c r="IS283" s="23"/>
      <c r="IT283" s="23"/>
      <c r="IU283" s="23"/>
      <c r="IV283" s="23"/>
      <c r="IW283" s="23"/>
      <c r="IX283" s="23"/>
      <c r="IY283" s="23"/>
      <c r="IZ283" s="23"/>
      <c r="JA283" s="23"/>
      <c r="JB283" s="23"/>
      <c r="JC283" s="23"/>
      <c r="JD283" s="23"/>
      <c r="JE283" s="23"/>
      <c r="JF283" s="23"/>
      <c r="JG283" s="23"/>
      <c r="JH283" s="23"/>
      <c r="JI283" s="23"/>
      <c r="JJ283" s="23"/>
      <c r="JK283" s="23"/>
      <c r="JL283" s="23"/>
      <c r="JM283" s="23"/>
      <c r="JN283" s="23"/>
      <c r="JO283" s="23"/>
      <c r="JP283" s="23"/>
      <c r="JQ283" s="23"/>
      <c r="JR283" s="23"/>
      <c r="JS283" s="23"/>
      <c r="JT283" s="23"/>
      <c r="JU283" s="23"/>
      <c r="JV283" s="23"/>
      <c r="JW283" s="23"/>
      <c r="JX283" s="23"/>
      <c r="JY283" s="23"/>
      <c r="JZ283" s="23"/>
      <c r="KA283" s="23"/>
      <c r="KB283" s="23"/>
      <c r="KC283" s="23"/>
      <c r="KD283" s="23"/>
      <c r="KE283" s="23"/>
      <c r="KF283" s="23"/>
      <c r="KG283" s="23"/>
      <c r="KH283" s="23"/>
      <c r="KI283" s="23"/>
      <c r="KJ283" s="23"/>
      <c r="KK283" s="23"/>
      <c r="KL283" s="23"/>
      <c r="KM283" s="23"/>
      <c r="KN283" s="23"/>
      <c r="KO283" s="23"/>
      <c r="KP283" s="23"/>
    </row>
    <row r="284" spans="1:302" ht="25.5" x14ac:dyDescent="0.25">
      <c r="A284" s="5" t="s">
        <v>8</v>
      </c>
      <c r="B284" s="119" t="s">
        <v>181</v>
      </c>
      <c r="C284" s="6" t="s">
        <v>9</v>
      </c>
      <c r="D284" s="6" t="s">
        <v>97</v>
      </c>
      <c r="E284" s="62">
        <v>22</v>
      </c>
      <c r="F284" s="27">
        <v>12</v>
      </c>
      <c r="G284" s="86">
        <v>48</v>
      </c>
      <c r="H284" s="86">
        <f t="shared" si="157"/>
        <v>576</v>
      </c>
      <c r="I284" s="89">
        <v>43831</v>
      </c>
      <c r="J284" s="101">
        <v>44196</v>
      </c>
      <c r="K284" s="96">
        <f>E284*F284*G284</f>
        <v>12672</v>
      </c>
      <c r="L284" s="63"/>
      <c r="M284" s="63"/>
      <c r="N284" s="83"/>
      <c r="O284" s="92"/>
      <c r="P284" s="93">
        <f>SUM(K284:M284)</f>
        <v>12672</v>
      </c>
      <c r="Q284" s="41" t="s">
        <v>341</v>
      </c>
      <c r="R284" s="4" t="s">
        <v>285</v>
      </c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  <c r="CD284" s="23"/>
      <c r="CE284" s="23"/>
      <c r="CF284" s="23"/>
      <c r="CG284" s="23"/>
      <c r="CH284" s="23"/>
      <c r="CI284" s="23"/>
      <c r="CJ284" s="23"/>
      <c r="CK284" s="23"/>
      <c r="CL284" s="23"/>
      <c r="CM284" s="23"/>
      <c r="CN284" s="23"/>
      <c r="CO284" s="23"/>
      <c r="CP284" s="23"/>
      <c r="CQ284" s="23"/>
      <c r="CR284" s="23"/>
      <c r="CS284" s="23"/>
      <c r="CT284" s="23"/>
      <c r="CU284" s="23"/>
      <c r="CV284" s="23"/>
      <c r="CW284" s="23"/>
      <c r="CX284" s="23"/>
      <c r="CY284" s="23"/>
      <c r="CZ284" s="23"/>
      <c r="DA284" s="23"/>
      <c r="DB284" s="23"/>
      <c r="DC284" s="23"/>
      <c r="DD284" s="23"/>
      <c r="DE284" s="23"/>
      <c r="DF284" s="23"/>
      <c r="DG284" s="23"/>
      <c r="DH284" s="23"/>
      <c r="DI284" s="23"/>
      <c r="DJ284" s="23"/>
      <c r="DK284" s="23"/>
      <c r="DL284" s="23"/>
      <c r="DM284" s="23"/>
      <c r="DN284" s="23"/>
      <c r="DO284" s="23"/>
      <c r="DP284" s="23"/>
      <c r="DQ284" s="23"/>
      <c r="DR284" s="23"/>
      <c r="DS284" s="23"/>
      <c r="DT284" s="23"/>
      <c r="DU284" s="23"/>
      <c r="DV284" s="23"/>
      <c r="DW284" s="23"/>
      <c r="DX284" s="23"/>
      <c r="DY284" s="23"/>
      <c r="DZ284" s="23"/>
      <c r="EA284" s="23"/>
      <c r="EB284" s="23"/>
      <c r="EC284" s="23"/>
      <c r="ED284" s="23"/>
      <c r="EE284" s="23"/>
      <c r="EF284" s="23"/>
      <c r="EG284" s="23"/>
      <c r="EH284" s="23"/>
      <c r="EI284" s="23"/>
      <c r="EJ284" s="23"/>
      <c r="EK284" s="23"/>
      <c r="EL284" s="23"/>
      <c r="EM284" s="23"/>
      <c r="EN284" s="23"/>
      <c r="EO284" s="23"/>
      <c r="EP284" s="23"/>
      <c r="EQ284" s="23"/>
      <c r="ER284" s="23"/>
      <c r="ES284" s="23"/>
      <c r="ET284" s="23"/>
      <c r="EU284" s="23"/>
      <c r="EV284" s="23"/>
      <c r="EW284" s="23"/>
      <c r="EX284" s="23"/>
      <c r="EY284" s="23"/>
      <c r="EZ284" s="23"/>
      <c r="FA284" s="23"/>
      <c r="FB284" s="23"/>
      <c r="FC284" s="23"/>
      <c r="FD284" s="23"/>
      <c r="FE284" s="23"/>
      <c r="FF284" s="23"/>
      <c r="FG284" s="23"/>
      <c r="FH284" s="23"/>
      <c r="FI284" s="23"/>
      <c r="FJ284" s="23"/>
      <c r="FK284" s="23"/>
      <c r="FL284" s="23"/>
      <c r="FM284" s="23"/>
      <c r="FN284" s="23"/>
      <c r="FO284" s="23"/>
      <c r="FP284" s="23"/>
      <c r="FQ284" s="23"/>
      <c r="FR284" s="23"/>
      <c r="FS284" s="23"/>
      <c r="FT284" s="23"/>
      <c r="FU284" s="23"/>
      <c r="FV284" s="23"/>
      <c r="FW284" s="23"/>
      <c r="FX284" s="23"/>
      <c r="FY284" s="23"/>
      <c r="FZ284" s="23"/>
      <c r="GA284" s="23"/>
      <c r="GB284" s="23"/>
      <c r="GC284" s="23"/>
      <c r="GD284" s="23"/>
      <c r="GE284" s="23"/>
      <c r="GF284" s="23"/>
      <c r="GG284" s="23"/>
      <c r="GH284" s="23"/>
      <c r="GI284" s="23"/>
      <c r="GJ284" s="23"/>
      <c r="GK284" s="23"/>
      <c r="GL284" s="23"/>
      <c r="GM284" s="23"/>
      <c r="GN284" s="23"/>
      <c r="GO284" s="23"/>
      <c r="GP284" s="23"/>
      <c r="GQ284" s="23"/>
      <c r="GR284" s="23"/>
      <c r="GS284" s="23"/>
      <c r="GT284" s="23"/>
      <c r="GU284" s="23"/>
      <c r="GV284" s="23"/>
      <c r="GW284" s="23"/>
      <c r="GX284" s="23"/>
      <c r="GY284" s="23"/>
      <c r="GZ284" s="23"/>
      <c r="HA284" s="23"/>
      <c r="HB284" s="23"/>
      <c r="HC284" s="23"/>
      <c r="HD284" s="23"/>
      <c r="HE284" s="23"/>
      <c r="HF284" s="23"/>
      <c r="HG284" s="23"/>
      <c r="HH284" s="23"/>
      <c r="HI284" s="23"/>
      <c r="HJ284" s="23"/>
      <c r="HK284" s="23"/>
      <c r="HL284" s="23"/>
      <c r="HM284" s="23"/>
      <c r="HN284" s="23"/>
      <c r="HO284" s="23"/>
      <c r="HP284" s="23"/>
      <c r="HQ284" s="23"/>
      <c r="HR284" s="23"/>
      <c r="HS284" s="23"/>
      <c r="HT284" s="23"/>
      <c r="HU284" s="23"/>
      <c r="HV284" s="23"/>
      <c r="HW284" s="23"/>
      <c r="HX284" s="23"/>
      <c r="HY284" s="23"/>
      <c r="HZ284" s="23"/>
      <c r="IA284" s="23"/>
      <c r="IB284" s="23"/>
      <c r="IC284" s="23"/>
      <c r="ID284" s="23"/>
      <c r="IE284" s="23"/>
      <c r="IF284" s="23"/>
      <c r="IG284" s="23"/>
      <c r="IH284" s="23"/>
      <c r="II284" s="23"/>
      <c r="IJ284" s="23"/>
      <c r="IK284" s="23"/>
      <c r="IL284" s="23"/>
      <c r="IM284" s="23"/>
      <c r="IN284" s="23"/>
      <c r="IO284" s="23"/>
      <c r="IP284" s="23"/>
      <c r="IQ284" s="23"/>
      <c r="IR284" s="23"/>
      <c r="IS284" s="23"/>
      <c r="IT284" s="23"/>
      <c r="IU284" s="23"/>
      <c r="IV284" s="23"/>
      <c r="IW284" s="23"/>
      <c r="IX284" s="23"/>
      <c r="IY284" s="23"/>
      <c r="IZ284" s="23"/>
      <c r="JA284" s="23"/>
      <c r="JB284" s="23"/>
      <c r="JC284" s="23"/>
      <c r="JD284" s="23"/>
      <c r="JE284" s="23"/>
      <c r="JF284" s="23"/>
      <c r="JG284" s="23"/>
      <c r="JH284" s="23"/>
      <c r="JI284" s="23"/>
      <c r="JJ284" s="23"/>
      <c r="JK284" s="23"/>
      <c r="JL284" s="23"/>
      <c r="JM284" s="23"/>
      <c r="JN284" s="23"/>
      <c r="JO284" s="23"/>
      <c r="JP284" s="23"/>
      <c r="JQ284" s="23"/>
      <c r="JR284" s="23"/>
      <c r="JS284" s="23"/>
      <c r="JT284" s="23"/>
      <c r="JU284" s="23"/>
      <c r="JV284" s="23"/>
      <c r="JW284" s="23"/>
      <c r="JX284" s="23"/>
      <c r="JY284" s="23"/>
      <c r="JZ284" s="23"/>
      <c r="KA284" s="23"/>
      <c r="KB284" s="23"/>
      <c r="KC284" s="23"/>
      <c r="KD284" s="23"/>
      <c r="KE284" s="23"/>
      <c r="KF284" s="23"/>
      <c r="KG284" s="23"/>
      <c r="KH284" s="23"/>
      <c r="KI284" s="23"/>
      <c r="KJ284" s="23"/>
      <c r="KK284" s="23"/>
      <c r="KL284" s="23"/>
      <c r="KM284" s="23"/>
      <c r="KN284" s="23"/>
      <c r="KO284" s="23"/>
      <c r="KP284" s="23"/>
    </row>
    <row r="285" spans="1:302" ht="25.5" x14ac:dyDescent="0.25">
      <c r="A285" s="5" t="s">
        <v>8</v>
      </c>
      <c r="B285" s="119" t="s">
        <v>182</v>
      </c>
      <c r="C285" s="6" t="s">
        <v>168</v>
      </c>
      <c r="D285" s="6" t="s">
        <v>97</v>
      </c>
      <c r="E285" s="62">
        <v>18</v>
      </c>
      <c r="F285" s="27">
        <v>4</v>
      </c>
      <c r="G285" s="86">
        <v>48</v>
      </c>
      <c r="H285" s="86">
        <f t="shared" si="157"/>
        <v>192</v>
      </c>
      <c r="I285" s="89">
        <v>43831</v>
      </c>
      <c r="J285" s="101">
        <v>44196</v>
      </c>
      <c r="K285" s="96">
        <f>E285*F285*G285</f>
        <v>3456</v>
      </c>
      <c r="L285" s="63"/>
      <c r="M285" s="83"/>
      <c r="N285" s="63">
        <f>K285*4%</f>
        <v>138.24</v>
      </c>
      <c r="O285" s="92"/>
      <c r="P285" s="93">
        <f>SUM(K285:N285)</f>
        <v>3594.24</v>
      </c>
      <c r="Q285" s="41" t="s">
        <v>341</v>
      </c>
      <c r="R285" s="4" t="s">
        <v>285</v>
      </c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  <c r="DF285" s="23"/>
      <c r="DG285" s="23"/>
      <c r="DH285" s="23"/>
      <c r="DI285" s="23"/>
      <c r="DJ285" s="23"/>
      <c r="DK285" s="23"/>
      <c r="DL285" s="23"/>
      <c r="DM285" s="23"/>
      <c r="DN285" s="23"/>
      <c r="DO285" s="23"/>
      <c r="DP285" s="23"/>
      <c r="DQ285" s="23"/>
      <c r="DR285" s="23"/>
      <c r="DS285" s="23"/>
      <c r="DT285" s="23"/>
      <c r="DU285" s="23"/>
      <c r="DV285" s="23"/>
      <c r="DW285" s="23"/>
      <c r="DX285" s="23"/>
      <c r="DY285" s="23"/>
      <c r="DZ285" s="23"/>
      <c r="EA285" s="23"/>
      <c r="EB285" s="23"/>
      <c r="EC285" s="23"/>
      <c r="ED285" s="23"/>
      <c r="EE285" s="23"/>
      <c r="EF285" s="23"/>
      <c r="EG285" s="23"/>
      <c r="EH285" s="23"/>
      <c r="EI285" s="23"/>
      <c r="EJ285" s="23"/>
      <c r="EK285" s="23"/>
      <c r="EL285" s="23"/>
      <c r="EM285" s="23"/>
      <c r="EN285" s="23"/>
      <c r="EO285" s="23"/>
      <c r="EP285" s="23"/>
      <c r="EQ285" s="23"/>
      <c r="ER285" s="23"/>
      <c r="ES285" s="23"/>
      <c r="ET285" s="23"/>
      <c r="EU285" s="23"/>
      <c r="EV285" s="23"/>
      <c r="EW285" s="23"/>
      <c r="EX285" s="23"/>
      <c r="EY285" s="23"/>
      <c r="EZ285" s="23"/>
      <c r="FA285" s="23"/>
      <c r="FB285" s="23"/>
      <c r="FC285" s="23"/>
      <c r="FD285" s="23"/>
      <c r="FE285" s="23"/>
      <c r="FF285" s="23"/>
      <c r="FG285" s="23"/>
      <c r="FH285" s="23"/>
      <c r="FI285" s="23"/>
      <c r="FJ285" s="23"/>
      <c r="FK285" s="23"/>
      <c r="FL285" s="23"/>
      <c r="FM285" s="23"/>
      <c r="FN285" s="23"/>
      <c r="FO285" s="23"/>
      <c r="FP285" s="23"/>
      <c r="FQ285" s="23"/>
      <c r="FR285" s="23"/>
      <c r="FS285" s="23"/>
      <c r="FT285" s="23"/>
      <c r="FU285" s="23"/>
      <c r="FV285" s="23"/>
      <c r="FW285" s="23"/>
      <c r="FX285" s="23"/>
      <c r="FY285" s="23"/>
      <c r="FZ285" s="23"/>
      <c r="GA285" s="23"/>
      <c r="GB285" s="23"/>
      <c r="GC285" s="23"/>
      <c r="GD285" s="23"/>
      <c r="GE285" s="23"/>
      <c r="GF285" s="23"/>
      <c r="GG285" s="23"/>
      <c r="GH285" s="23"/>
      <c r="GI285" s="23"/>
      <c r="GJ285" s="23"/>
      <c r="GK285" s="23"/>
      <c r="GL285" s="23"/>
      <c r="GM285" s="23"/>
      <c r="GN285" s="23"/>
      <c r="GO285" s="23"/>
      <c r="GP285" s="23"/>
      <c r="GQ285" s="23"/>
      <c r="GR285" s="23"/>
      <c r="GS285" s="23"/>
      <c r="GT285" s="23"/>
      <c r="GU285" s="23"/>
      <c r="GV285" s="23"/>
      <c r="GW285" s="23"/>
      <c r="GX285" s="23"/>
      <c r="GY285" s="23"/>
      <c r="GZ285" s="23"/>
      <c r="HA285" s="23"/>
      <c r="HB285" s="23"/>
      <c r="HC285" s="23"/>
      <c r="HD285" s="23"/>
      <c r="HE285" s="23"/>
      <c r="HF285" s="23"/>
      <c r="HG285" s="23"/>
      <c r="HH285" s="23"/>
      <c r="HI285" s="23"/>
      <c r="HJ285" s="23"/>
      <c r="HK285" s="23"/>
      <c r="HL285" s="23"/>
      <c r="HM285" s="23"/>
      <c r="HN285" s="23"/>
      <c r="HO285" s="23"/>
      <c r="HP285" s="23"/>
      <c r="HQ285" s="23"/>
      <c r="HR285" s="23"/>
      <c r="HS285" s="23"/>
      <c r="HT285" s="23"/>
      <c r="HU285" s="23"/>
      <c r="HV285" s="23"/>
      <c r="HW285" s="23"/>
      <c r="HX285" s="23"/>
      <c r="HY285" s="23"/>
      <c r="HZ285" s="23"/>
      <c r="IA285" s="23"/>
      <c r="IB285" s="23"/>
      <c r="IC285" s="23"/>
      <c r="ID285" s="23"/>
      <c r="IE285" s="23"/>
      <c r="IF285" s="23"/>
      <c r="IG285" s="23"/>
      <c r="IH285" s="23"/>
      <c r="II285" s="23"/>
      <c r="IJ285" s="23"/>
      <c r="IK285" s="23"/>
      <c r="IL285" s="23"/>
      <c r="IM285" s="23"/>
      <c r="IN285" s="23"/>
      <c r="IO285" s="23"/>
      <c r="IP285" s="23"/>
      <c r="IQ285" s="23"/>
      <c r="IR285" s="23"/>
      <c r="IS285" s="23"/>
      <c r="IT285" s="23"/>
      <c r="IU285" s="23"/>
      <c r="IV285" s="23"/>
      <c r="IW285" s="23"/>
      <c r="IX285" s="23"/>
      <c r="IY285" s="23"/>
      <c r="IZ285" s="23"/>
      <c r="JA285" s="23"/>
      <c r="JB285" s="23"/>
      <c r="JC285" s="23"/>
      <c r="JD285" s="23"/>
      <c r="JE285" s="23"/>
      <c r="JF285" s="23"/>
      <c r="JG285" s="23"/>
      <c r="JH285" s="23"/>
      <c r="JI285" s="23"/>
      <c r="JJ285" s="23"/>
      <c r="JK285" s="23"/>
      <c r="JL285" s="23"/>
      <c r="JM285" s="23"/>
      <c r="JN285" s="23"/>
      <c r="JO285" s="23"/>
      <c r="JP285" s="23"/>
      <c r="JQ285" s="23"/>
      <c r="JR285" s="23"/>
      <c r="JS285" s="23"/>
      <c r="JT285" s="23"/>
      <c r="JU285" s="23"/>
      <c r="JV285" s="23"/>
      <c r="JW285" s="23"/>
      <c r="JX285" s="23"/>
      <c r="JY285" s="23"/>
      <c r="JZ285" s="23"/>
      <c r="KA285" s="23"/>
      <c r="KB285" s="23"/>
      <c r="KC285" s="23"/>
      <c r="KD285" s="23"/>
      <c r="KE285" s="23"/>
      <c r="KF285" s="23"/>
      <c r="KG285" s="23"/>
      <c r="KH285" s="23"/>
      <c r="KI285" s="23"/>
      <c r="KJ285" s="23"/>
      <c r="KK285" s="23"/>
      <c r="KL285" s="23"/>
      <c r="KM285" s="23"/>
      <c r="KN285" s="23"/>
      <c r="KO285" s="23"/>
      <c r="KP285" s="23"/>
    </row>
    <row r="286" spans="1:302" ht="25.5" x14ac:dyDescent="0.25">
      <c r="A286" s="5" t="s">
        <v>8</v>
      </c>
      <c r="B286" s="167" t="s">
        <v>183</v>
      </c>
      <c r="C286" s="6" t="s">
        <v>168</v>
      </c>
      <c r="D286" s="6" t="s">
        <v>97</v>
      </c>
      <c r="E286" s="62">
        <v>18</v>
      </c>
      <c r="F286" s="27">
        <v>5</v>
      </c>
      <c r="G286" s="86">
        <v>48</v>
      </c>
      <c r="H286" s="86">
        <f t="shared" si="157"/>
        <v>240</v>
      </c>
      <c r="I286" s="89">
        <v>43831</v>
      </c>
      <c r="J286" s="101">
        <v>44196</v>
      </c>
      <c r="K286" s="96">
        <f>E286*F286*G286</f>
        <v>4320</v>
      </c>
      <c r="L286" s="63"/>
      <c r="M286" s="83"/>
      <c r="N286" s="63">
        <f>K286*4%</f>
        <v>172.8</v>
      </c>
      <c r="O286" s="92"/>
      <c r="P286" s="93">
        <f>SUM(K286:N286)</f>
        <v>4492.8</v>
      </c>
      <c r="Q286" s="41" t="s">
        <v>341</v>
      </c>
      <c r="R286" s="4" t="s">
        <v>285</v>
      </c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  <c r="BT286" s="23"/>
      <c r="BU286" s="23"/>
      <c r="BV286" s="23"/>
      <c r="BW286" s="23"/>
      <c r="BX286" s="23"/>
      <c r="BY286" s="23"/>
      <c r="BZ286" s="23"/>
      <c r="CA286" s="23"/>
      <c r="CB286" s="23"/>
      <c r="CC286" s="23"/>
      <c r="CD286" s="23"/>
      <c r="CE286" s="23"/>
      <c r="CF286" s="23"/>
      <c r="CG286" s="23"/>
      <c r="CH286" s="23"/>
      <c r="CI286" s="23"/>
      <c r="CJ286" s="23"/>
      <c r="CK286" s="23"/>
      <c r="CL286" s="23"/>
      <c r="CM286" s="23"/>
      <c r="CN286" s="23"/>
      <c r="CO286" s="23"/>
      <c r="CP286" s="23"/>
      <c r="CQ286" s="23"/>
      <c r="CR286" s="23"/>
      <c r="CS286" s="23"/>
      <c r="CT286" s="23"/>
      <c r="CU286" s="23"/>
      <c r="CV286" s="23"/>
      <c r="CW286" s="23"/>
      <c r="CX286" s="23"/>
      <c r="CY286" s="23"/>
      <c r="CZ286" s="23"/>
      <c r="DA286" s="23"/>
      <c r="DB286" s="23"/>
      <c r="DC286" s="23"/>
      <c r="DD286" s="23"/>
      <c r="DE286" s="23"/>
      <c r="DF286" s="23"/>
      <c r="DG286" s="23"/>
      <c r="DH286" s="23"/>
      <c r="DI286" s="23"/>
      <c r="DJ286" s="23"/>
      <c r="DK286" s="23"/>
      <c r="DL286" s="23"/>
      <c r="DM286" s="23"/>
      <c r="DN286" s="23"/>
      <c r="DO286" s="23"/>
      <c r="DP286" s="23"/>
      <c r="DQ286" s="23"/>
      <c r="DR286" s="23"/>
      <c r="DS286" s="23"/>
      <c r="DT286" s="23"/>
      <c r="DU286" s="23"/>
      <c r="DV286" s="23"/>
      <c r="DW286" s="23"/>
      <c r="DX286" s="23"/>
      <c r="DY286" s="23"/>
      <c r="DZ286" s="23"/>
      <c r="EA286" s="23"/>
      <c r="EB286" s="23"/>
      <c r="EC286" s="23"/>
      <c r="ED286" s="23"/>
      <c r="EE286" s="23"/>
      <c r="EF286" s="23"/>
      <c r="EG286" s="23"/>
      <c r="EH286" s="23"/>
      <c r="EI286" s="23"/>
      <c r="EJ286" s="23"/>
      <c r="EK286" s="23"/>
      <c r="EL286" s="23"/>
      <c r="EM286" s="23"/>
      <c r="EN286" s="23"/>
      <c r="EO286" s="23"/>
      <c r="EP286" s="23"/>
      <c r="EQ286" s="23"/>
      <c r="ER286" s="23"/>
      <c r="ES286" s="23"/>
      <c r="ET286" s="23"/>
      <c r="EU286" s="23"/>
      <c r="EV286" s="23"/>
      <c r="EW286" s="23"/>
      <c r="EX286" s="23"/>
      <c r="EY286" s="23"/>
      <c r="EZ286" s="23"/>
      <c r="FA286" s="23"/>
      <c r="FB286" s="23"/>
      <c r="FC286" s="23"/>
      <c r="FD286" s="23"/>
      <c r="FE286" s="23"/>
      <c r="FF286" s="23"/>
      <c r="FG286" s="23"/>
      <c r="FH286" s="23"/>
      <c r="FI286" s="23"/>
      <c r="FJ286" s="23"/>
      <c r="FK286" s="23"/>
      <c r="FL286" s="23"/>
      <c r="FM286" s="23"/>
      <c r="FN286" s="23"/>
      <c r="FO286" s="23"/>
      <c r="FP286" s="23"/>
      <c r="FQ286" s="23"/>
      <c r="FR286" s="23"/>
      <c r="FS286" s="23"/>
      <c r="FT286" s="23"/>
      <c r="FU286" s="23"/>
      <c r="FV286" s="23"/>
      <c r="FW286" s="23"/>
      <c r="FX286" s="23"/>
      <c r="FY286" s="23"/>
      <c r="FZ286" s="23"/>
      <c r="GA286" s="23"/>
      <c r="GB286" s="23"/>
      <c r="GC286" s="23"/>
      <c r="GD286" s="23"/>
      <c r="GE286" s="23"/>
      <c r="GF286" s="23"/>
      <c r="GG286" s="23"/>
      <c r="GH286" s="23"/>
      <c r="GI286" s="23"/>
      <c r="GJ286" s="23"/>
      <c r="GK286" s="23"/>
      <c r="GL286" s="23"/>
      <c r="GM286" s="23"/>
      <c r="GN286" s="23"/>
      <c r="GO286" s="23"/>
      <c r="GP286" s="23"/>
      <c r="GQ286" s="23"/>
      <c r="GR286" s="23"/>
      <c r="GS286" s="23"/>
      <c r="GT286" s="23"/>
      <c r="GU286" s="23"/>
      <c r="GV286" s="23"/>
      <c r="GW286" s="23"/>
      <c r="GX286" s="23"/>
      <c r="GY286" s="23"/>
      <c r="GZ286" s="23"/>
      <c r="HA286" s="23"/>
      <c r="HB286" s="23"/>
      <c r="HC286" s="23"/>
      <c r="HD286" s="23"/>
      <c r="HE286" s="23"/>
      <c r="HF286" s="23"/>
      <c r="HG286" s="23"/>
      <c r="HH286" s="23"/>
      <c r="HI286" s="23"/>
      <c r="HJ286" s="23"/>
      <c r="HK286" s="23"/>
      <c r="HL286" s="23"/>
      <c r="HM286" s="23"/>
      <c r="HN286" s="23"/>
      <c r="HO286" s="23"/>
      <c r="HP286" s="23"/>
      <c r="HQ286" s="23"/>
      <c r="HR286" s="23"/>
      <c r="HS286" s="23"/>
      <c r="HT286" s="23"/>
      <c r="HU286" s="23"/>
      <c r="HV286" s="23"/>
      <c r="HW286" s="23"/>
      <c r="HX286" s="23"/>
      <c r="HY286" s="23"/>
      <c r="HZ286" s="23"/>
      <c r="IA286" s="23"/>
      <c r="IB286" s="23"/>
      <c r="IC286" s="23"/>
      <c r="ID286" s="23"/>
      <c r="IE286" s="23"/>
      <c r="IF286" s="23"/>
      <c r="IG286" s="23"/>
      <c r="IH286" s="23"/>
      <c r="II286" s="23"/>
      <c r="IJ286" s="23"/>
      <c r="IK286" s="23"/>
      <c r="IL286" s="23"/>
      <c r="IM286" s="23"/>
      <c r="IN286" s="23"/>
      <c r="IO286" s="23"/>
      <c r="IP286" s="23"/>
      <c r="IQ286" s="23"/>
      <c r="IR286" s="23"/>
      <c r="IS286" s="23"/>
      <c r="IT286" s="23"/>
      <c r="IU286" s="23"/>
      <c r="IV286" s="23"/>
      <c r="IW286" s="23"/>
      <c r="IX286" s="23"/>
      <c r="IY286" s="23"/>
      <c r="IZ286" s="23"/>
      <c r="JA286" s="23"/>
      <c r="JB286" s="23"/>
      <c r="JC286" s="23"/>
      <c r="JD286" s="23"/>
      <c r="JE286" s="23"/>
      <c r="JF286" s="23"/>
      <c r="JG286" s="23"/>
      <c r="JH286" s="23"/>
      <c r="JI286" s="23"/>
      <c r="JJ286" s="23"/>
      <c r="JK286" s="23"/>
      <c r="JL286" s="23"/>
      <c r="JM286" s="23"/>
      <c r="JN286" s="23"/>
      <c r="JO286" s="23"/>
      <c r="JP286" s="23"/>
      <c r="JQ286" s="23"/>
      <c r="JR286" s="23"/>
      <c r="JS286" s="23"/>
      <c r="JT286" s="23"/>
      <c r="JU286" s="23"/>
      <c r="JV286" s="23"/>
      <c r="JW286" s="23"/>
      <c r="JX286" s="23"/>
      <c r="JY286" s="23"/>
      <c r="JZ286" s="23"/>
      <c r="KA286" s="23"/>
      <c r="KB286" s="23"/>
      <c r="KC286" s="23"/>
      <c r="KD286" s="23"/>
      <c r="KE286" s="23"/>
      <c r="KF286" s="23"/>
      <c r="KG286" s="23"/>
      <c r="KH286" s="23"/>
      <c r="KI286" s="23"/>
      <c r="KJ286" s="23"/>
      <c r="KK286" s="23"/>
      <c r="KL286" s="23"/>
      <c r="KM286" s="23"/>
      <c r="KN286" s="23"/>
      <c r="KO286" s="23"/>
      <c r="KP286" s="23"/>
    </row>
    <row r="287" spans="1:302" ht="25.5" x14ac:dyDescent="0.25">
      <c r="A287" s="5" t="s">
        <v>8</v>
      </c>
      <c r="B287" s="119" t="s">
        <v>185</v>
      </c>
      <c r="C287" s="6" t="s">
        <v>9</v>
      </c>
      <c r="D287" s="27" t="s">
        <v>184</v>
      </c>
      <c r="E287" s="62">
        <v>22</v>
      </c>
      <c r="F287" s="27">
        <v>8</v>
      </c>
      <c r="G287" s="86">
        <v>60</v>
      </c>
      <c r="H287" s="86">
        <f t="shared" si="157"/>
        <v>480</v>
      </c>
      <c r="I287" s="89">
        <v>43831</v>
      </c>
      <c r="J287" s="101">
        <v>44286</v>
      </c>
      <c r="K287" s="96">
        <f>E287*F287*G287</f>
        <v>10560</v>
      </c>
      <c r="L287" s="63"/>
      <c r="M287" s="63"/>
      <c r="N287" s="83"/>
      <c r="O287" s="92"/>
      <c r="P287" s="93">
        <f>SUM(K287:M287)</f>
        <v>10560</v>
      </c>
      <c r="Q287" s="41" t="s">
        <v>341</v>
      </c>
      <c r="R287" s="4" t="s">
        <v>285</v>
      </c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  <c r="BT287" s="23"/>
      <c r="BU287" s="23"/>
      <c r="BV287" s="23"/>
      <c r="BW287" s="23"/>
      <c r="BX287" s="23"/>
      <c r="BY287" s="23"/>
      <c r="BZ287" s="23"/>
      <c r="CA287" s="23"/>
      <c r="CB287" s="23"/>
      <c r="CC287" s="23"/>
      <c r="CD287" s="23"/>
      <c r="CE287" s="23"/>
      <c r="CF287" s="23"/>
      <c r="CG287" s="23"/>
      <c r="CH287" s="23"/>
      <c r="CI287" s="23"/>
      <c r="CJ287" s="23"/>
      <c r="CK287" s="23"/>
      <c r="CL287" s="23"/>
      <c r="CM287" s="23"/>
      <c r="CN287" s="23"/>
      <c r="CO287" s="23"/>
      <c r="CP287" s="23"/>
      <c r="CQ287" s="23"/>
      <c r="CR287" s="23"/>
      <c r="CS287" s="23"/>
      <c r="CT287" s="23"/>
      <c r="CU287" s="23"/>
      <c r="CV287" s="23"/>
      <c r="CW287" s="23"/>
      <c r="CX287" s="23"/>
      <c r="CY287" s="23"/>
      <c r="CZ287" s="23"/>
      <c r="DA287" s="23"/>
      <c r="DB287" s="23"/>
      <c r="DC287" s="23"/>
      <c r="DD287" s="23"/>
      <c r="DE287" s="23"/>
      <c r="DF287" s="23"/>
      <c r="DG287" s="23"/>
      <c r="DH287" s="23"/>
      <c r="DI287" s="23"/>
      <c r="DJ287" s="23"/>
      <c r="DK287" s="23"/>
      <c r="DL287" s="23"/>
      <c r="DM287" s="23"/>
      <c r="DN287" s="23"/>
      <c r="DO287" s="23"/>
      <c r="DP287" s="23"/>
      <c r="DQ287" s="23"/>
      <c r="DR287" s="23"/>
      <c r="DS287" s="23"/>
      <c r="DT287" s="23"/>
      <c r="DU287" s="23"/>
      <c r="DV287" s="23"/>
      <c r="DW287" s="23"/>
      <c r="DX287" s="23"/>
      <c r="DY287" s="23"/>
      <c r="DZ287" s="23"/>
      <c r="EA287" s="23"/>
      <c r="EB287" s="23"/>
      <c r="EC287" s="23"/>
      <c r="ED287" s="23"/>
      <c r="EE287" s="23"/>
      <c r="EF287" s="23"/>
      <c r="EG287" s="23"/>
      <c r="EH287" s="23"/>
      <c r="EI287" s="23"/>
      <c r="EJ287" s="23"/>
      <c r="EK287" s="23"/>
      <c r="EL287" s="23"/>
      <c r="EM287" s="23"/>
      <c r="EN287" s="23"/>
      <c r="EO287" s="23"/>
      <c r="EP287" s="23"/>
      <c r="EQ287" s="23"/>
      <c r="ER287" s="23"/>
      <c r="ES287" s="23"/>
      <c r="ET287" s="23"/>
      <c r="EU287" s="23"/>
      <c r="EV287" s="23"/>
      <c r="EW287" s="23"/>
      <c r="EX287" s="23"/>
      <c r="EY287" s="23"/>
      <c r="EZ287" s="23"/>
      <c r="FA287" s="23"/>
      <c r="FB287" s="23"/>
      <c r="FC287" s="23"/>
      <c r="FD287" s="23"/>
      <c r="FE287" s="23"/>
      <c r="FF287" s="23"/>
      <c r="FG287" s="23"/>
      <c r="FH287" s="23"/>
      <c r="FI287" s="23"/>
      <c r="FJ287" s="23"/>
      <c r="FK287" s="23"/>
      <c r="FL287" s="23"/>
      <c r="FM287" s="23"/>
      <c r="FN287" s="23"/>
      <c r="FO287" s="23"/>
      <c r="FP287" s="23"/>
      <c r="FQ287" s="23"/>
      <c r="FR287" s="23"/>
      <c r="FS287" s="23"/>
      <c r="FT287" s="23"/>
      <c r="FU287" s="23"/>
      <c r="FV287" s="23"/>
      <c r="FW287" s="23"/>
      <c r="FX287" s="23"/>
      <c r="FY287" s="23"/>
      <c r="FZ287" s="23"/>
      <c r="GA287" s="23"/>
      <c r="GB287" s="23"/>
      <c r="GC287" s="23"/>
      <c r="GD287" s="23"/>
      <c r="GE287" s="23"/>
      <c r="GF287" s="23"/>
      <c r="GG287" s="23"/>
      <c r="GH287" s="23"/>
      <c r="GI287" s="23"/>
      <c r="GJ287" s="23"/>
      <c r="GK287" s="23"/>
      <c r="GL287" s="23"/>
      <c r="GM287" s="23"/>
      <c r="GN287" s="23"/>
      <c r="GO287" s="23"/>
      <c r="GP287" s="23"/>
      <c r="GQ287" s="23"/>
      <c r="GR287" s="23"/>
      <c r="GS287" s="23"/>
      <c r="GT287" s="23"/>
      <c r="GU287" s="23"/>
      <c r="GV287" s="23"/>
      <c r="GW287" s="23"/>
      <c r="GX287" s="23"/>
      <c r="GY287" s="23"/>
      <c r="GZ287" s="23"/>
      <c r="HA287" s="23"/>
      <c r="HB287" s="23"/>
      <c r="HC287" s="23"/>
      <c r="HD287" s="23"/>
      <c r="HE287" s="23"/>
      <c r="HF287" s="23"/>
      <c r="HG287" s="23"/>
      <c r="HH287" s="23"/>
      <c r="HI287" s="23"/>
      <c r="HJ287" s="23"/>
      <c r="HK287" s="23"/>
      <c r="HL287" s="23"/>
      <c r="HM287" s="23"/>
      <c r="HN287" s="23"/>
      <c r="HO287" s="23"/>
      <c r="HP287" s="23"/>
      <c r="HQ287" s="23"/>
      <c r="HR287" s="23"/>
      <c r="HS287" s="23"/>
      <c r="HT287" s="23"/>
      <c r="HU287" s="23"/>
      <c r="HV287" s="23"/>
      <c r="HW287" s="23"/>
      <c r="HX287" s="23"/>
      <c r="HY287" s="23"/>
      <c r="HZ287" s="23"/>
      <c r="IA287" s="23"/>
      <c r="IB287" s="23"/>
      <c r="IC287" s="23"/>
      <c r="ID287" s="23"/>
      <c r="IE287" s="23"/>
      <c r="IF287" s="23"/>
      <c r="IG287" s="23"/>
      <c r="IH287" s="23"/>
      <c r="II287" s="23"/>
      <c r="IJ287" s="23"/>
      <c r="IK287" s="23"/>
      <c r="IL287" s="23"/>
      <c r="IM287" s="23"/>
      <c r="IN287" s="23"/>
      <c r="IO287" s="23"/>
      <c r="IP287" s="23"/>
      <c r="IQ287" s="23"/>
      <c r="IR287" s="23"/>
      <c r="IS287" s="23"/>
      <c r="IT287" s="23"/>
      <c r="IU287" s="23"/>
      <c r="IV287" s="23"/>
      <c r="IW287" s="23"/>
      <c r="IX287" s="23"/>
      <c r="IY287" s="23"/>
      <c r="IZ287" s="23"/>
      <c r="JA287" s="23"/>
      <c r="JB287" s="23"/>
      <c r="JC287" s="23"/>
      <c r="JD287" s="23"/>
      <c r="JE287" s="23"/>
      <c r="JF287" s="23"/>
      <c r="JG287" s="23"/>
      <c r="JH287" s="23"/>
      <c r="JI287" s="23"/>
      <c r="JJ287" s="23"/>
      <c r="JK287" s="23"/>
      <c r="JL287" s="23"/>
      <c r="JM287" s="23"/>
      <c r="JN287" s="23"/>
      <c r="JO287" s="23"/>
      <c r="JP287" s="23"/>
      <c r="JQ287" s="23"/>
      <c r="JR287" s="23"/>
      <c r="JS287" s="23"/>
      <c r="JT287" s="23"/>
      <c r="JU287" s="23"/>
      <c r="JV287" s="23"/>
      <c r="JW287" s="23"/>
      <c r="JX287" s="23"/>
      <c r="JY287" s="23"/>
      <c r="JZ287" s="23"/>
      <c r="KA287" s="23"/>
      <c r="KB287" s="23"/>
      <c r="KC287" s="23"/>
      <c r="KD287" s="23"/>
      <c r="KE287" s="23"/>
      <c r="KF287" s="23"/>
      <c r="KG287" s="23"/>
      <c r="KH287" s="23"/>
      <c r="KI287" s="23"/>
      <c r="KJ287" s="23"/>
      <c r="KK287" s="23"/>
      <c r="KL287" s="23"/>
      <c r="KM287" s="23"/>
      <c r="KN287" s="23"/>
      <c r="KO287" s="23"/>
      <c r="KP287" s="23"/>
    </row>
    <row r="288" spans="1:302" ht="25.5" x14ac:dyDescent="0.25">
      <c r="A288" s="5" t="s">
        <v>8</v>
      </c>
      <c r="B288" s="119" t="s">
        <v>186</v>
      </c>
      <c r="C288" s="6" t="s">
        <v>9</v>
      </c>
      <c r="D288" s="27" t="s">
        <v>184</v>
      </c>
      <c r="E288" s="62">
        <v>22</v>
      </c>
      <c r="F288" s="27">
        <v>8</v>
      </c>
      <c r="G288" s="86">
        <v>60</v>
      </c>
      <c r="H288" s="86">
        <f t="shared" si="157"/>
        <v>480</v>
      </c>
      <c r="I288" s="89">
        <v>43831</v>
      </c>
      <c r="J288" s="101">
        <v>44286</v>
      </c>
      <c r="K288" s="96">
        <f>E288*F288*G288</f>
        <v>10560</v>
      </c>
      <c r="L288" s="63"/>
      <c r="M288" s="63"/>
      <c r="N288" s="83"/>
      <c r="O288" s="92"/>
      <c r="P288" s="93">
        <f>SUM(K288:M288)</f>
        <v>10560</v>
      </c>
      <c r="Q288" s="41" t="s">
        <v>341</v>
      </c>
      <c r="R288" s="4" t="s">
        <v>285</v>
      </c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/>
      <c r="CD288" s="23"/>
      <c r="CE288" s="23"/>
      <c r="CF288" s="23"/>
      <c r="CG288" s="23"/>
      <c r="CH288" s="23"/>
      <c r="CI288" s="23"/>
      <c r="CJ288" s="23"/>
      <c r="CK288" s="23"/>
      <c r="CL288" s="23"/>
      <c r="CM288" s="23"/>
      <c r="CN288" s="23"/>
      <c r="CO288" s="23"/>
      <c r="CP288" s="23"/>
      <c r="CQ288" s="23"/>
      <c r="CR288" s="23"/>
      <c r="CS288" s="23"/>
      <c r="CT288" s="23"/>
      <c r="CU288" s="23"/>
      <c r="CV288" s="23"/>
      <c r="CW288" s="23"/>
      <c r="CX288" s="23"/>
      <c r="CY288" s="23"/>
      <c r="CZ288" s="23"/>
      <c r="DA288" s="23"/>
      <c r="DB288" s="23"/>
      <c r="DC288" s="23"/>
      <c r="DD288" s="23"/>
      <c r="DE288" s="23"/>
      <c r="DF288" s="23"/>
      <c r="DG288" s="23"/>
      <c r="DH288" s="23"/>
      <c r="DI288" s="23"/>
      <c r="DJ288" s="23"/>
      <c r="DK288" s="23"/>
      <c r="DL288" s="23"/>
      <c r="DM288" s="23"/>
      <c r="DN288" s="23"/>
      <c r="DO288" s="23"/>
      <c r="DP288" s="23"/>
      <c r="DQ288" s="23"/>
      <c r="DR288" s="23"/>
      <c r="DS288" s="23"/>
      <c r="DT288" s="23"/>
      <c r="DU288" s="23"/>
      <c r="DV288" s="23"/>
      <c r="DW288" s="23"/>
      <c r="DX288" s="23"/>
      <c r="DY288" s="23"/>
      <c r="DZ288" s="23"/>
      <c r="EA288" s="23"/>
      <c r="EB288" s="23"/>
      <c r="EC288" s="23"/>
      <c r="ED288" s="23"/>
      <c r="EE288" s="23"/>
      <c r="EF288" s="23"/>
      <c r="EG288" s="23"/>
      <c r="EH288" s="23"/>
      <c r="EI288" s="23"/>
      <c r="EJ288" s="23"/>
      <c r="EK288" s="23"/>
      <c r="EL288" s="23"/>
      <c r="EM288" s="23"/>
      <c r="EN288" s="23"/>
      <c r="EO288" s="23"/>
      <c r="EP288" s="23"/>
      <c r="EQ288" s="23"/>
      <c r="ER288" s="23"/>
      <c r="ES288" s="23"/>
      <c r="ET288" s="23"/>
      <c r="EU288" s="23"/>
      <c r="EV288" s="23"/>
      <c r="EW288" s="23"/>
      <c r="EX288" s="23"/>
      <c r="EY288" s="23"/>
      <c r="EZ288" s="23"/>
      <c r="FA288" s="23"/>
      <c r="FB288" s="23"/>
      <c r="FC288" s="23"/>
      <c r="FD288" s="23"/>
      <c r="FE288" s="23"/>
      <c r="FF288" s="23"/>
      <c r="FG288" s="23"/>
      <c r="FH288" s="23"/>
      <c r="FI288" s="23"/>
      <c r="FJ288" s="23"/>
      <c r="FK288" s="23"/>
      <c r="FL288" s="23"/>
      <c r="FM288" s="23"/>
      <c r="FN288" s="23"/>
      <c r="FO288" s="23"/>
      <c r="FP288" s="23"/>
      <c r="FQ288" s="23"/>
      <c r="FR288" s="23"/>
      <c r="FS288" s="23"/>
      <c r="FT288" s="23"/>
      <c r="FU288" s="23"/>
      <c r="FV288" s="23"/>
      <c r="FW288" s="23"/>
      <c r="FX288" s="23"/>
      <c r="FY288" s="23"/>
      <c r="FZ288" s="23"/>
      <c r="GA288" s="23"/>
      <c r="GB288" s="23"/>
      <c r="GC288" s="23"/>
      <c r="GD288" s="23"/>
      <c r="GE288" s="23"/>
      <c r="GF288" s="23"/>
      <c r="GG288" s="23"/>
      <c r="GH288" s="23"/>
      <c r="GI288" s="23"/>
      <c r="GJ288" s="23"/>
      <c r="GK288" s="23"/>
      <c r="GL288" s="23"/>
      <c r="GM288" s="23"/>
      <c r="GN288" s="23"/>
      <c r="GO288" s="23"/>
      <c r="GP288" s="23"/>
      <c r="GQ288" s="23"/>
      <c r="GR288" s="23"/>
      <c r="GS288" s="23"/>
      <c r="GT288" s="23"/>
      <c r="GU288" s="23"/>
      <c r="GV288" s="23"/>
      <c r="GW288" s="23"/>
      <c r="GX288" s="23"/>
      <c r="GY288" s="23"/>
      <c r="GZ288" s="23"/>
      <c r="HA288" s="23"/>
      <c r="HB288" s="23"/>
      <c r="HC288" s="23"/>
      <c r="HD288" s="23"/>
      <c r="HE288" s="23"/>
      <c r="HF288" s="23"/>
      <c r="HG288" s="23"/>
      <c r="HH288" s="23"/>
      <c r="HI288" s="23"/>
      <c r="HJ288" s="23"/>
      <c r="HK288" s="23"/>
      <c r="HL288" s="23"/>
      <c r="HM288" s="23"/>
      <c r="HN288" s="23"/>
      <c r="HO288" s="23"/>
      <c r="HP288" s="23"/>
      <c r="HQ288" s="23"/>
      <c r="HR288" s="23"/>
      <c r="HS288" s="23"/>
      <c r="HT288" s="23"/>
      <c r="HU288" s="23"/>
      <c r="HV288" s="23"/>
      <c r="HW288" s="23"/>
      <c r="HX288" s="23"/>
      <c r="HY288" s="23"/>
      <c r="HZ288" s="23"/>
      <c r="IA288" s="23"/>
      <c r="IB288" s="23"/>
      <c r="IC288" s="23"/>
      <c r="ID288" s="23"/>
      <c r="IE288" s="23"/>
      <c r="IF288" s="23"/>
      <c r="IG288" s="23"/>
      <c r="IH288" s="23"/>
      <c r="II288" s="23"/>
      <c r="IJ288" s="23"/>
      <c r="IK288" s="23"/>
      <c r="IL288" s="23"/>
      <c r="IM288" s="23"/>
      <c r="IN288" s="23"/>
      <c r="IO288" s="23"/>
      <c r="IP288" s="23"/>
      <c r="IQ288" s="23"/>
      <c r="IR288" s="23"/>
      <c r="IS288" s="23"/>
      <c r="IT288" s="23"/>
      <c r="IU288" s="23"/>
      <c r="IV288" s="23"/>
      <c r="IW288" s="23"/>
      <c r="IX288" s="23"/>
      <c r="IY288" s="23"/>
      <c r="IZ288" s="23"/>
      <c r="JA288" s="23"/>
      <c r="JB288" s="23"/>
      <c r="JC288" s="23"/>
      <c r="JD288" s="23"/>
      <c r="JE288" s="23"/>
      <c r="JF288" s="23"/>
      <c r="JG288" s="23"/>
      <c r="JH288" s="23"/>
      <c r="JI288" s="23"/>
      <c r="JJ288" s="23"/>
      <c r="JK288" s="23"/>
      <c r="JL288" s="23"/>
      <c r="JM288" s="23"/>
      <c r="JN288" s="23"/>
      <c r="JO288" s="23"/>
      <c r="JP288" s="23"/>
      <c r="JQ288" s="23"/>
      <c r="JR288" s="23"/>
      <c r="JS288" s="23"/>
      <c r="JT288" s="23"/>
      <c r="JU288" s="23"/>
      <c r="JV288" s="23"/>
      <c r="JW288" s="23"/>
      <c r="JX288" s="23"/>
      <c r="JY288" s="23"/>
      <c r="JZ288" s="23"/>
      <c r="KA288" s="23"/>
      <c r="KB288" s="23"/>
      <c r="KC288" s="23"/>
      <c r="KD288" s="23"/>
      <c r="KE288" s="23"/>
      <c r="KF288" s="23"/>
      <c r="KG288" s="23"/>
      <c r="KH288" s="23"/>
      <c r="KI288" s="23"/>
      <c r="KJ288" s="23"/>
      <c r="KK288" s="23"/>
      <c r="KL288" s="23"/>
      <c r="KM288" s="23"/>
      <c r="KN288" s="23"/>
      <c r="KO288" s="23"/>
      <c r="KP288" s="23"/>
    </row>
    <row r="289" spans="1:18" ht="25.5" x14ac:dyDescent="0.25">
      <c r="A289" s="5" t="s">
        <v>8</v>
      </c>
      <c r="B289" s="104" t="s">
        <v>189</v>
      </c>
      <c r="C289" s="6" t="s">
        <v>188</v>
      </c>
      <c r="D289" s="6" t="s">
        <v>187</v>
      </c>
      <c r="E289" s="62">
        <v>22</v>
      </c>
      <c r="F289" s="27">
        <v>4</v>
      </c>
      <c r="G289" s="86">
        <v>32</v>
      </c>
      <c r="H289" s="27">
        <f t="shared" si="157"/>
        <v>128</v>
      </c>
      <c r="I289" s="89">
        <v>44197</v>
      </c>
      <c r="J289" s="101">
        <v>44439</v>
      </c>
      <c r="K289" s="95">
        <f t="shared" ref="K289:K312" si="158">(E289*F289*G289)</f>
        <v>2816</v>
      </c>
      <c r="L289" s="63"/>
      <c r="M289" s="63"/>
      <c r="N289" s="58"/>
      <c r="O289" s="63"/>
      <c r="P289" s="93">
        <f t="shared" ref="P289:P331" si="159">SUM(K289:M289)</f>
        <v>2816</v>
      </c>
      <c r="Q289" s="41" t="s">
        <v>427</v>
      </c>
      <c r="R289" s="4" t="s">
        <v>285</v>
      </c>
    </row>
    <row r="290" spans="1:18" ht="25.5" x14ac:dyDescent="0.25">
      <c r="A290" s="5" t="s">
        <v>8</v>
      </c>
      <c r="B290" s="104" t="s">
        <v>189</v>
      </c>
      <c r="C290" s="6" t="s">
        <v>188</v>
      </c>
      <c r="D290" s="6" t="s">
        <v>450</v>
      </c>
      <c r="E290" s="62">
        <v>30</v>
      </c>
      <c r="F290" s="27">
        <v>10</v>
      </c>
      <c r="G290" s="86">
        <v>144</v>
      </c>
      <c r="H290" s="27">
        <f t="shared" ref="H290" si="160">F290*G290</f>
        <v>1440</v>
      </c>
      <c r="I290" s="89">
        <v>44440</v>
      </c>
      <c r="J290" s="101">
        <v>45535</v>
      </c>
      <c r="K290" s="95">
        <f t="shared" si="158"/>
        <v>43200</v>
      </c>
      <c r="L290" s="63"/>
      <c r="M290" s="63"/>
      <c r="N290" s="58"/>
      <c r="O290" s="63"/>
      <c r="P290" s="93">
        <f t="shared" ref="P290" si="161">SUM(K290:M290)</f>
        <v>43200</v>
      </c>
      <c r="Q290" s="41" t="s">
        <v>449</v>
      </c>
      <c r="R290" s="4" t="s">
        <v>285</v>
      </c>
    </row>
    <row r="291" spans="1:18" ht="25.5" x14ac:dyDescent="0.25">
      <c r="A291" s="5" t="s">
        <v>8</v>
      </c>
      <c r="B291" s="104" t="s">
        <v>451</v>
      </c>
      <c r="C291" s="6" t="s">
        <v>188</v>
      </c>
      <c r="D291" s="6" t="s">
        <v>450</v>
      </c>
      <c r="E291" s="62">
        <v>30</v>
      </c>
      <c r="F291" s="27">
        <v>10</v>
      </c>
      <c r="G291" s="86">
        <v>144</v>
      </c>
      <c r="H291" s="27">
        <f t="shared" ref="H291:H292" si="162">F291*G291</f>
        <v>1440</v>
      </c>
      <c r="I291" s="89">
        <v>44440</v>
      </c>
      <c r="J291" s="101">
        <v>45535</v>
      </c>
      <c r="K291" s="95">
        <f t="shared" si="158"/>
        <v>43200</v>
      </c>
      <c r="L291" s="63"/>
      <c r="M291" s="63"/>
      <c r="N291" s="58"/>
      <c r="O291" s="63"/>
      <c r="P291" s="93">
        <f t="shared" ref="P291:P292" si="163">SUM(K291:M291)</f>
        <v>43200</v>
      </c>
      <c r="Q291" s="41" t="s">
        <v>449</v>
      </c>
      <c r="R291" s="4" t="s">
        <v>285</v>
      </c>
    </row>
    <row r="292" spans="1:18" ht="25.5" x14ac:dyDescent="0.25">
      <c r="A292" s="5" t="s">
        <v>8</v>
      </c>
      <c r="B292" s="104" t="s">
        <v>567</v>
      </c>
      <c r="C292" s="6" t="s">
        <v>188</v>
      </c>
      <c r="D292" s="6" t="s">
        <v>450</v>
      </c>
      <c r="E292" s="62">
        <v>30</v>
      </c>
      <c r="F292" s="27">
        <v>10</v>
      </c>
      <c r="G292" s="86">
        <v>130</v>
      </c>
      <c r="H292" s="27">
        <f t="shared" si="162"/>
        <v>1300</v>
      </c>
      <c r="I292" s="89">
        <v>44550</v>
      </c>
      <c r="J292" s="101">
        <v>45535</v>
      </c>
      <c r="K292" s="95">
        <f t="shared" si="158"/>
        <v>39000</v>
      </c>
      <c r="L292" s="63"/>
      <c r="M292" s="63"/>
      <c r="N292" s="58"/>
      <c r="O292" s="63"/>
      <c r="P292" s="93">
        <f t="shared" si="163"/>
        <v>39000</v>
      </c>
      <c r="Q292" s="41" t="s">
        <v>569</v>
      </c>
      <c r="R292" s="4" t="s">
        <v>285</v>
      </c>
    </row>
    <row r="293" spans="1:18" ht="25.5" x14ac:dyDescent="0.25">
      <c r="A293" s="5" t="s">
        <v>8</v>
      </c>
      <c r="B293" s="168" t="s">
        <v>190</v>
      </c>
      <c r="C293" s="6" t="s">
        <v>188</v>
      </c>
      <c r="D293" s="6" t="s">
        <v>187</v>
      </c>
      <c r="E293" s="62">
        <v>22</v>
      </c>
      <c r="F293" s="27">
        <v>20</v>
      </c>
      <c r="G293" s="86">
        <v>32</v>
      </c>
      <c r="H293" s="27">
        <f t="shared" si="157"/>
        <v>640</v>
      </c>
      <c r="I293" s="89">
        <v>44197</v>
      </c>
      <c r="J293" s="101">
        <v>44439</v>
      </c>
      <c r="K293" s="95">
        <f t="shared" si="158"/>
        <v>14080</v>
      </c>
      <c r="L293" s="92"/>
      <c r="M293" s="92"/>
      <c r="N293" s="83"/>
      <c r="O293" s="63"/>
      <c r="P293" s="93">
        <f t="shared" si="159"/>
        <v>14080</v>
      </c>
      <c r="Q293" s="41" t="s">
        <v>427</v>
      </c>
      <c r="R293" s="4" t="s">
        <v>285</v>
      </c>
    </row>
    <row r="294" spans="1:18" ht="25.5" x14ac:dyDescent="0.25">
      <c r="A294" s="5" t="s">
        <v>8</v>
      </c>
      <c r="B294" s="168" t="s">
        <v>190</v>
      </c>
      <c r="C294" s="6" t="s">
        <v>188</v>
      </c>
      <c r="D294" s="6" t="s">
        <v>187</v>
      </c>
      <c r="E294" s="62">
        <v>30</v>
      </c>
      <c r="F294" s="27">
        <v>20</v>
      </c>
      <c r="G294" s="86">
        <v>144</v>
      </c>
      <c r="H294" s="27">
        <f t="shared" ref="H294" si="164">F294*G294</f>
        <v>2880</v>
      </c>
      <c r="I294" s="89">
        <v>44440</v>
      </c>
      <c r="J294" s="101">
        <v>45535</v>
      </c>
      <c r="K294" s="95">
        <f t="shared" si="158"/>
        <v>86400</v>
      </c>
      <c r="L294" s="92"/>
      <c r="M294" s="92"/>
      <c r="N294" s="83"/>
      <c r="O294" s="63"/>
      <c r="P294" s="93">
        <f t="shared" ref="P294" si="165">SUM(K294:M294)</f>
        <v>86400</v>
      </c>
      <c r="Q294" s="41" t="s">
        <v>445</v>
      </c>
      <c r="R294" s="4" t="s">
        <v>285</v>
      </c>
    </row>
    <row r="295" spans="1:18" ht="25.5" x14ac:dyDescent="0.25">
      <c r="A295" s="5" t="s">
        <v>8</v>
      </c>
      <c r="B295" s="168" t="s">
        <v>191</v>
      </c>
      <c r="C295" s="5" t="s">
        <v>9</v>
      </c>
      <c r="D295" s="6" t="s">
        <v>187</v>
      </c>
      <c r="E295" s="62">
        <v>22</v>
      </c>
      <c r="F295" s="27">
        <v>20</v>
      </c>
      <c r="G295" s="86">
        <v>32</v>
      </c>
      <c r="H295" s="27">
        <f t="shared" si="157"/>
        <v>640</v>
      </c>
      <c r="I295" s="89">
        <v>44197</v>
      </c>
      <c r="J295" s="101">
        <v>44439</v>
      </c>
      <c r="K295" s="95">
        <f t="shared" si="158"/>
        <v>14080</v>
      </c>
      <c r="L295" s="92"/>
      <c r="M295" s="92"/>
      <c r="N295" s="83"/>
      <c r="O295" s="63"/>
      <c r="P295" s="93">
        <f t="shared" si="159"/>
        <v>14080</v>
      </c>
      <c r="Q295" s="41" t="s">
        <v>427</v>
      </c>
      <c r="R295" s="4" t="s">
        <v>285</v>
      </c>
    </row>
    <row r="296" spans="1:18" ht="25.5" x14ac:dyDescent="0.25">
      <c r="A296" s="5" t="s">
        <v>8</v>
      </c>
      <c r="B296" s="168" t="s">
        <v>191</v>
      </c>
      <c r="C296" s="5" t="s">
        <v>9</v>
      </c>
      <c r="D296" s="6" t="s">
        <v>187</v>
      </c>
      <c r="E296" s="62">
        <v>30</v>
      </c>
      <c r="F296" s="27">
        <v>20</v>
      </c>
      <c r="G296" s="86">
        <v>144</v>
      </c>
      <c r="H296" s="27">
        <f t="shared" ref="H296" si="166">F296*G296</f>
        <v>2880</v>
      </c>
      <c r="I296" s="89">
        <v>44440</v>
      </c>
      <c r="J296" s="101">
        <v>44439</v>
      </c>
      <c r="K296" s="95">
        <f t="shared" si="158"/>
        <v>86400</v>
      </c>
      <c r="L296" s="92"/>
      <c r="M296" s="92"/>
      <c r="N296" s="83"/>
      <c r="O296" s="63"/>
      <c r="P296" s="93">
        <f t="shared" ref="P296" si="167">SUM(K296:M296)</f>
        <v>86400</v>
      </c>
      <c r="Q296" s="41" t="s">
        <v>444</v>
      </c>
      <c r="R296" s="4" t="s">
        <v>285</v>
      </c>
    </row>
    <row r="297" spans="1:18" ht="25.5" x14ac:dyDescent="0.25">
      <c r="A297" s="5" t="s">
        <v>8</v>
      </c>
      <c r="B297" s="168" t="s">
        <v>192</v>
      </c>
      <c r="C297" s="6" t="s">
        <v>193</v>
      </c>
      <c r="D297" s="6" t="s">
        <v>187</v>
      </c>
      <c r="E297" s="62">
        <v>18</v>
      </c>
      <c r="F297" s="27">
        <v>13</v>
      </c>
      <c r="G297" s="86">
        <v>48</v>
      </c>
      <c r="H297" s="27">
        <f t="shared" si="157"/>
        <v>624</v>
      </c>
      <c r="I297" s="89">
        <v>43831</v>
      </c>
      <c r="J297" s="101">
        <v>44286</v>
      </c>
      <c r="K297" s="95">
        <f t="shared" si="158"/>
        <v>11232</v>
      </c>
      <c r="L297" s="92"/>
      <c r="M297" s="92"/>
      <c r="N297" s="83">
        <f>K297*4%</f>
        <v>449.28000000000003</v>
      </c>
      <c r="O297" s="63"/>
      <c r="P297" s="93">
        <f t="shared" si="159"/>
        <v>11232</v>
      </c>
      <c r="Q297" s="41" t="s">
        <v>341</v>
      </c>
      <c r="R297" s="4" t="s">
        <v>285</v>
      </c>
    </row>
    <row r="298" spans="1:18" ht="25.5" x14ac:dyDescent="0.25">
      <c r="A298" s="5" t="s">
        <v>8</v>
      </c>
      <c r="B298" s="168" t="s">
        <v>194</v>
      </c>
      <c r="C298" s="6" t="s">
        <v>9</v>
      </c>
      <c r="D298" s="6" t="s">
        <v>187</v>
      </c>
      <c r="E298" s="97">
        <v>22</v>
      </c>
      <c r="F298" s="27">
        <v>20</v>
      </c>
      <c r="G298" s="86">
        <v>32</v>
      </c>
      <c r="H298" s="27">
        <f t="shared" si="157"/>
        <v>640</v>
      </c>
      <c r="I298" s="89">
        <v>44197</v>
      </c>
      <c r="J298" s="101">
        <v>44439</v>
      </c>
      <c r="K298" s="95">
        <f t="shared" si="158"/>
        <v>14080</v>
      </c>
      <c r="L298" s="92"/>
      <c r="M298" s="92"/>
      <c r="N298" s="83"/>
      <c r="O298" s="63"/>
      <c r="P298" s="93">
        <f t="shared" si="159"/>
        <v>14080</v>
      </c>
      <c r="Q298" s="41" t="s">
        <v>427</v>
      </c>
      <c r="R298" s="4" t="s">
        <v>285</v>
      </c>
    </row>
    <row r="299" spans="1:18" ht="29.25" customHeight="1" x14ac:dyDescent="0.25">
      <c r="A299" s="5" t="s">
        <v>8</v>
      </c>
      <c r="B299" s="168" t="s">
        <v>194</v>
      </c>
      <c r="C299" s="6" t="s">
        <v>9</v>
      </c>
      <c r="D299" s="6" t="s">
        <v>187</v>
      </c>
      <c r="E299" s="97">
        <v>30</v>
      </c>
      <c r="F299" s="27">
        <v>20</v>
      </c>
      <c r="G299" s="86">
        <v>144</v>
      </c>
      <c r="H299" s="27">
        <f t="shared" ref="H299" si="168">F299*G299</f>
        <v>2880</v>
      </c>
      <c r="I299" s="89">
        <v>44440</v>
      </c>
      <c r="J299" s="101">
        <v>45535</v>
      </c>
      <c r="K299" s="95">
        <f t="shared" si="158"/>
        <v>86400</v>
      </c>
      <c r="L299" s="92"/>
      <c r="M299" s="92"/>
      <c r="N299" s="83"/>
      <c r="O299" s="63"/>
      <c r="P299" s="93">
        <f t="shared" ref="P299" si="169">SUM(K299:M299)</f>
        <v>86400</v>
      </c>
      <c r="Q299" s="41" t="s">
        <v>444</v>
      </c>
      <c r="R299" s="4" t="s">
        <v>285</v>
      </c>
    </row>
    <row r="300" spans="1:18" ht="25.5" x14ac:dyDescent="0.25">
      <c r="A300" s="5" t="s">
        <v>8</v>
      </c>
      <c r="B300" s="168" t="s">
        <v>195</v>
      </c>
      <c r="C300" s="6" t="s">
        <v>9</v>
      </c>
      <c r="D300" s="6" t="s">
        <v>187</v>
      </c>
      <c r="E300" s="62">
        <v>22</v>
      </c>
      <c r="F300" s="27">
        <v>25</v>
      </c>
      <c r="G300" s="86">
        <v>32</v>
      </c>
      <c r="H300" s="86">
        <f t="shared" si="157"/>
        <v>800</v>
      </c>
      <c r="I300" s="89">
        <v>44197</v>
      </c>
      <c r="J300" s="101">
        <v>44439</v>
      </c>
      <c r="K300" s="95">
        <f t="shared" si="158"/>
        <v>17600</v>
      </c>
      <c r="L300" s="92"/>
      <c r="M300" s="92"/>
      <c r="N300" s="83"/>
      <c r="O300" s="63"/>
      <c r="P300" s="93">
        <f t="shared" si="159"/>
        <v>17600</v>
      </c>
      <c r="Q300" s="41" t="s">
        <v>427</v>
      </c>
      <c r="R300" s="4" t="s">
        <v>285</v>
      </c>
    </row>
    <row r="301" spans="1:18" ht="25.5" x14ac:dyDescent="0.25">
      <c r="A301" s="5" t="s">
        <v>8</v>
      </c>
      <c r="B301" s="168" t="s">
        <v>195</v>
      </c>
      <c r="C301" s="6" t="s">
        <v>9</v>
      </c>
      <c r="D301" s="6" t="s">
        <v>187</v>
      </c>
      <c r="E301" s="62">
        <v>30</v>
      </c>
      <c r="F301" s="27">
        <v>20</v>
      </c>
      <c r="G301" s="86">
        <v>144</v>
      </c>
      <c r="H301" s="86">
        <f t="shared" ref="H301" si="170">F301*G301</f>
        <v>2880</v>
      </c>
      <c r="I301" s="89">
        <v>44440</v>
      </c>
      <c r="J301" s="101">
        <v>45535</v>
      </c>
      <c r="K301" s="95">
        <f t="shared" si="158"/>
        <v>86400</v>
      </c>
      <c r="L301" s="92"/>
      <c r="M301" s="92"/>
      <c r="N301" s="83"/>
      <c r="O301" s="63"/>
      <c r="P301" s="93">
        <f t="shared" ref="P301" si="171">SUM(K301:M301)</f>
        <v>86400</v>
      </c>
      <c r="Q301" s="41" t="s">
        <v>444</v>
      </c>
      <c r="R301" s="4" t="s">
        <v>285</v>
      </c>
    </row>
    <row r="302" spans="1:18" ht="25.5" x14ac:dyDescent="0.25">
      <c r="A302" s="5" t="s">
        <v>8</v>
      </c>
      <c r="B302" s="138" t="s">
        <v>196</v>
      </c>
      <c r="C302" s="47" t="s">
        <v>9</v>
      </c>
      <c r="D302" s="6" t="s">
        <v>187</v>
      </c>
      <c r="E302" s="98">
        <v>22</v>
      </c>
      <c r="F302" s="46">
        <v>10</v>
      </c>
      <c r="G302" s="86">
        <v>32</v>
      </c>
      <c r="H302" s="46">
        <f t="shared" si="157"/>
        <v>320</v>
      </c>
      <c r="I302" s="89">
        <v>44197</v>
      </c>
      <c r="J302" s="101">
        <v>44439</v>
      </c>
      <c r="K302" s="95">
        <f t="shared" si="158"/>
        <v>7040</v>
      </c>
      <c r="L302" s="63"/>
      <c r="M302" s="63"/>
      <c r="N302" s="58"/>
      <c r="O302" s="63"/>
      <c r="P302" s="93">
        <f t="shared" si="159"/>
        <v>7040</v>
      </c>
      <c r="Q302" s="41" t="s">
        <v>427</v>
      </c>
      <c r="R302" s="4" t="s">
        <v>285</v>
      </c>
    </row>
    <row r="303" spans="1:18" ht="25.5" x14ac:dyDescent="0.25">
      <c r="A303" s="5" t="s">
        <v>8</v>
      </c>
      <c r="B303" s="138" t="s">
        <v>197</v>
      </c>
      <c r="C303" s="47" t="s">
        <v>9</v>
      </c>
      <c r="D303" s="6" t="s">
        <v>187</v>
      </c>
      <c r="E303" s="98">
        <v>22</v>
      </c>
      <c r="F303" s="46">
        <v>10</v>
      </c>
      <c r="G303" s="86">
        <v>32</v>
      </c>
      <c r="H303" s="46">
        <f t="shared" si="157"/>
        <v>320</v>
      </c>
      <c r="I303" s="89">
        <v>44197</v>
      </c>
      <c r="J303" s="101">
        <v>44439</v>
      </c>
      <c r="K303" s="95">
        <f t="shared" si="158"/>
        <v>7040</v>
      </c>
      <c r="L303" s="63"/>
      <c r="M303" s="63"/>
      <c r="N303" s="58"/>
      <c r="O303" s="63"/>
      <c r="P303" s="93">
        <f t="shared" si="159"/>
        <v>7040</v>
      </c>
      <c r="Q303" s="41" t="s">
        <v>427</v>
      </c>
      <c r="R303" s="4" t="s">
        <v>285</v>
      </c>
    </row>
    <row r="304" spans="1:18" ht="25.5" x14ac:dyDescent="0.25">
      <c r="A304" s="5" t="s">
        <v>8</v>
      </c>
      <c r="B304" s="138" t="s">
        <v>197</v>
      </c>
      <c r="C304" s="47" t="s">
        <v>9</v>
      </c>
      <c r="D304" s="6" t="s">
        <v>450</v>
      </c>
      <c r="E304" s="98">
        <v>30</v>
      </c>
      <c r="F304" s="46">
        <v>10</v>
      </c>
      <c r="G304" s="86">
        <v>144</v>
      </c>
      <c r="H304" s="46">
        <f t="shared" ref="H304" si="172">F304*G304</f>
        <v>1440</v>
      </c>
      <c r="I304" s="89">
        <v>44440</v>
      </c>
      <c r="J304" s="101">
        <v>45535</v>
      </c>
      <c r="K304" s="95">
        <f t="shared" si="158"/>
        <v>43200</v>
      </c>
      <c r="L304" s="63"/>
      <c r="M304" s="63"/>
      <c r="N304" s="58"/>
      <c r="O304" s="63"/>
      <c r="P304" s="93">
        <f t="shared" ref="P304" si="173">SUM(K304:M304)</f>
        <v>43200</v>
      </c>
      <c r="Q304" s="41" t="s">
        <v>449</v>
      </c>
      <c r="R304" s="4" t="s">
        <v>285</v>
      </c>
    </row>
    <row r="305" spans="1:18" ht="25.5" x14ac:dyDescent="0.25">
      <c r="A305" s="5" t="s">
        <v>8</v>
      </c>
      <c r="B305" s="167" t="s">
        <v>198</v>
      </c>
      <c r="C305" s="6" t="s">
        <v>9</v>
      </c>
      <c r="D305" s="6" t="s">
        <v>187</v>
      </c>
      <c r="E305" s="62">
        <v>22</v>
      </c>
      <c r="F305" s="27">
        <v>2</v>
      </c>
      <c r="G305" s="86">
        <v>48</v>
      </c>
      <c r="H305" s="86">
        <f t="shared" si="157"/>
        <v>96</v>
      </c>
      <c r="I305" s="89">
        <v>43831</v>
      </c>
      <c r="J305" s="101">
        <v>44286</v>
      </c>
      <c r="K305" s="95">
        <f t="shared" si="158"/>
        <v>2112</v>
      </c>
      <c r="L305" s="92"/>
      <c r="M305" s="92"/>
      <c r="N305" s="83"/>
      <c r="O305" s="63"/>
      <c r="P305" s="93">
        <f t="shared" si="159"/>
        <v>2112</v>
      </c>
      <c r="Q305" s="41" t="s">
        <v>341</v>
      </c>
      <c r="R305" s="4" t="s">
        <v>285</v>
      </c>
    </row>
    <row r="306" spans="1:18" ht="25.5" x14ac:dyDescent="0.25">
      <c r="A306" s="5" t="s">
        <v>8</v>
      </c>
      <c r="B306" s="167" t="s">
        <v>199</v>
      </c>
      <c r="C306" s="6" t="s">
        <v>9</v>
      </c>
      <c r="D306" s="6" t="s">
        <v>187</v>
      </c>
      <c r="E306" s="62">
        <v>22</v>
      </c>
      <c r="F306" s="27">
        <v>2</v>
      </c>
      <c r="G306" s="86">
        <v>32</v>
      </c>
      <c r="H306" s="86">
        <f t="shared" si="157"/>
        <v>64</v>
      </c>
      <c r="I306" s="89">
        <v>44197</v>
      </c>
      <c r="J306" s="101">
        <v>44439</v>
      </c>
      <c r="K306" s="95">
        <f t="shared" si="158"/>
        <v>1408</v>
      </c>
      <c r="L306" s="92"/>
      <c r="M306" s="92"/>
      <c r="N306" s="83"/>
      <c r="O306" s="63"/>
      <c r="P306" s="93">
        <f t="shared" si="159"/>
        <v>1408</v>
      </c>
      <c r="Q306" s="41" t="s">
        <v>427</v>
      </c>
      <c r="R306" s="4" t="s">
        <v>285</v>
      </c>
    </row>
    <row r="307" spans="1:18" ht="25.5" x14ac:dyDescent="0.25">
      <c r="A307" s="5" t="s">
        <v>8</v>
      </c>
      <c r="B307" s="104" t="s">
        <v>91</v>
      </c>
      <c r="C307" s="6" t="s">
        <v>9</v>
      </c>
      <c r="D307" s="6" t="s">
        <v>187</v>
      </c>
      <c r="E307" s="62">
        <v>22</v>
      </c>
      <c r="F307" s="27">
        <v>2</v>
      </c>
      <c r="G307" s="86">
        <v>40</v>
      </c>
      <c r="H307" s="86">
        <f t="shared" si="157"/>
        <v>80</v>
      </c>
      <c r="I307" s="89">
        <v>44197</v>
      </c>
      <c r="J307" s="101">
        <v>44439</v>
      </c>
      <c r="K307" s="95">
        <f t="shared" si="158"/>
        <v>1760</v>
      </c>
      <c r="L307" s="92"/>
      <c r="M307" s="92"/>
      <c r="N307" s="83"/>
      <c r="O307" s="63"/>
      <c r="P307" s="93">
        <f t="shared" si="159"/>
        <v>1760</v>
      </c>
      <c r="Q307" s="41" t="s">
        <v>427</v>
      </c>
      <c r="R307" s="4" t="s">
        <v>285</v>
      </c>
    </row>
    <row r="308" spans="1:18" ht="25.5" x14ac:dyDescent="0.25">
      <c r="A308" s="5" t="s">
        <v>8</v>
      </c>
      <c r="B308" s="104" t="s">
        <v>200</v>
      </c>
      <c r="C308" s="6" t="s">
        <v>9</v>
      </c>
      <c r="D308" s="6" t="s">
        <v>187</v>
      </c>
      <c r="E308" s="62">
        <v>22</v>
      </c>
      <c r="F308" s="27">
        <v>2</v>
      </c>
      <c r="G308" s="86">
        <v>32</v>
      </c>
      <c r="H308" s="86">
        <f t="shared" si="157"/>
        <v>64</v>
      </c>
      <c r="I308" s="89">
        <v>44197</v>
      </c>
      <c r="J308" s="101">
        <v>44439</v>
      </c>
      <c r="K308" s="95">
        <f t="shared" si="158"/>
        <v>1408</v>
      </c>
      <c r="L308" s="92"/>
      <c r="M308" s="92"/>
      <c r="N308" s="83"/>
      <c r="O308" s="63"/>
      <c r="P308" s="93">
        <f t="shared" si="159"/>
        <v>1408</v>
      </c>
      <c r="Q308" s="41" t="s">
        <v>427</v>
      </c>
      <c r="R308" s="4" t="s">
        <v>285</v>
      </c>
    </row>
    <row r="309" spans="1:18" ht="25.5" x14ac:dyDescent="0.25">
      <c r="A309" s="5" t="s">
        <v>8</v>
      </c>
      <c r="B309" s="104" t="s">
        <v>200</v>
      </c>
      <c r="C309" s="6" t="s">
        <v>9</v>
      </c>
      <c r="D309" s="6" t="s">
        <v>450</v>
      </c>
      <c r="E309" s="62">
        <v>30</v>
      </c>
      <c r="F309" s="27">
        <v>10</v>
      </c>
      <c r="G309" s="86">
        <v>5</v>
      </c>
      <c r="H309" s="86">
        <f t="shared" ref="H309" si="174">F309*G309</f>
        <v>50</v>
      </c>
      <c r="I309" s="89">
        <v>44440</v>
      </c>
      <c r="J309" s="101">
        <v>44471</v>
      </c>
      <c r="K309" s="95">
        <f t="shared" si="158"/>
        <v>1500</v>
      </c>
      <c r="L309" s="92"/>
      <c r="M309" s="92"/>
      <c r="N309" s="83"/>
      <c r="O309" s="63"/>
      <c r="P309" s="93">
        <f t="shared" ref="P309" si="175">SUM(K309:M309)</f>
        <v>1500</v>
      </c>
      <c r="Q309" s="41" t="s">
        <v>449</v>
      </c>
      <c r="R309" s="4" t="s">
        <v>285</v>
      </c>
    </row>
    <row r="310" spans="1:18" ht="25.5" x14ac:dyDescent="0.25">
      <c r="A310" s="5" t="s">
        <v>8</v>
      </c>
      <c r="B310" s="104" t="s">
        <v>201</v>
      </c>
      <c r="C310" s="6" t="s">
        <v>9</v>
      </c>
      <c r="D310" s="6" t="s">
        <v>187</v>
      </c>
      <c r="E310" s="62">
        <v>22</v>
      </c>
      <c r="F310" s="27">
        <v>2</v>
      </c>
      <c r="G310" s="86">
        <v>32</v>
      </c>
      <c r="H310" s="86">
        <f t="shared" si="157"/>
        <v>64</v>
      </c>
      <c r="I310" s="89">
        <v>44197</v>
      </c>
      <c r="J310" s="101">
        <v>44439</v>
      </c>
      <c r="K310" s="95">
        <f t="shared" si="158"/>
        <v>1408</v>
      </c>
      <c r="L310" s="92"/>
      <c r="M310" s="92"/>
      <c r="N310" s="83"/>
      <c r="O310" s="63"/>
      <c r="P310" s="93">
        <f t="shared" si="159"/>
        <v>1408</v>
      </c>
      <c r="Q310" s="41" t="s">
        <v>427</v>
      </c>
      <c r="R310" s="4" t="s">
        <v>285</v>
      </c>
    </row>
    <row r="311" spans="1:18" ht="25.5" x14ac:dyDescent="0.25">
      <c r="A311" s="5" t="s">
        <v>8</v>
      </c>
      <c r="B311" s="104" t="s">
        <v>202</v>
      </c>
      <c r="C311" s="6" t="s">
        <v>9</v>
      </c>
      <c r="D311" s="6" t="s">
        <v>187</v>
      </c>
      <c r="E311" s="62">
        <v>22</v>
      </c>
      <c r="F311" s="27">
        <v>2</v>
      </c>
      <c r="G311" s="86">
        <v>48</v>
      </c>
      <c r="H311" s="86">
        <f t="shared" si="157"/>
        <v>96</v>
      </c>
      <c r="I311" s="89">
        <v>43831</v>
      </c>
      <c r="J311" s="101">
        <v>44286</v>
      </c>
      <c r="K311" s="95">
        <f t="shared" si="158"/>
        <v>2112</v>
      </c>
      <c r="L311" s="92"/>
      <c r="M311" s="92"/>
      <c r="N311" s="83"/>
      <c r="O311" s="63"/>
      <c r="P311" s="93">
        <f t="shared" si="159"/>
        <v>2112</v>
      </c>
      <c r="Q311" s="41" t="s">
        <v>341</v>
      </c>
      <c r="R311" s="4" t="s">
        <v>285</v>
      </c>
    </row>
    <row r="312" spans="1:18" ht="25.5" x14ac:dyDescent="0.25">
      <c r="A312" s="5" t="s">
        <v>8</v>
      </c>
      <c r="B312" s="104" t="s">
        <v>203</v>
      </c>
      <c r="C312" s="6" t="s">
        <v>9</v>
      </c>
      <c r="D312" s="6" t="s">
        <v>187</v>
      </c>
      <c r="E312" s="62">
        <v>22</v>
      </c>
      <c r="F312" s="27">
        <v>2</v>
      </c>
      <c r="G312" s="86">
        <v>32</v>
      </c>
      <c r="H312" s="86">
        <f t="shared" si="157"/>
        <v>64</v>
      </c>
      <c r="I312" s="89">
        <v>44197</v>
      </c>
      <c r="J312" s="101">
        <v>44439</v>
      </c>
      <c r="K312" s="95">
        <f t="shared" si="158"/>
        <v>1408</v>
      </c>
      <c r="L312" s="92"/>
      <c r="M312" s="92"/>
      <c r="N312" s="83"/>
      <c r="O312" s="63"/>
      <c r="P312" s="93">
        <f t="shared" si="159"/>
        <v>1408</v>
      </c>
      <c r="Q312" s="41" t="s">
        <v>427</v>
      </c>
      <c r="R312" s="4" t="s">
        <v>285</v>
      </c>
    </row>
    <row r="313" spans="1:18" ht="23.25" customHeight="1" x14ac:dyDescent="0.25">
      <c r="A313" s="5" t="s">
        <v>8</v>
      </c>
      <c r="B313" s="104" t="s">
        <v>203</v>
      </c>
      <c r="C313" s="6" t="s">
        <v>9</v>
      </c>
      <c r="D313" s="6" t="s">
        <v>450</v>
      </c>
      <c r="E313" s="62">
        <v>30</v>
      </c>
      <c r="F313" s="27">
        <v>10</v>
      </c>
      <c r="G313" s="86">
        <v>144</v>
      </c>
      <c r="H313" s="86">
        <f t="shared" ref="H313:H314" si="176">F313*G313</f>
        <v>1440</v>
      </c>
      <c r="I313" s="89">
        <v>44440</v>
      </c>
      <c r="J313" s="101">
        <v>45535</v>
      </c>
      <c r="K313" s="95">
        <f t="shared" ref="K313" si="177">(E313*F313*G313)</f>
        <v>43200</v>
      </c>
      <c r="L313" s="92"/>
      <c r="M313" s="92"/>
      <c r="N313" s="83"/>
      <c r="O313" s="63"/>
      <c r="P313" s="93">
        <f t="shared" si="159"/>
        <v>43200</v>
      </c>
      <c r="Q313" s="41" t="s">
        <v>449</v>
      </c>
      <c r="R313" s="4" t="s">
        <v>285</v>
      </c>
    </row>
    <row r="314" spans="1:18" ht="27" customHeight="1" x14ac:dyDescent="0.25">
      <c r="A314" s="5" t="s">
        <v>8</v>
      </c>
      <c r="B314" s="104" t="s">
        <v>454</v>
      </c>
      <c r="C314" s="6" t="s">
        <v>9</v>
      </c>
      <c r="D314" s="6" t="s">
        <v>450</v>
      </c>
      <c r="E314" s="62">
        <v>30</v>
      </c>
      <c r="F314" s="27">
        <v>10</v>
      </c>
      <c r="G314" s="86">
        <v>144</v>
      </c>
      <c r="H314" s="86">
        <f t="shared" si="176"/>
        <v>1440</v>
      </c>
      <c r="I314" s="89">
        <v>44440</v>
      </c>
      <c r="J314" s="101">
        <v>45535</v>
      </c>
      <c r="K314" s="95">
        <f t="shared" ref="K314" si="178">(E314*F314*G314)</f>
        <v>43200</v>
      </c>
      <c r="L314" s="92"/>
      <c r="M314" s="92"/>
      <c r="N314" s="83"/>
      <c r="O314" s="63"/>
      <c r="P314" s="93">
        <f t="shared" ref="P314" si="179">SUM(K314:M314)</f>
        <v>43200</v>
      </c>
      <c r="Q314" s="41" t="s">
        <v>449</v>
      </c>
      <c r="R314" s="4" t="s">
        <v>285</v>
      </c>
    </row>
    <row r="315" spans="1:18" ht="25.5" x14ac:dyDescent="0.25">
      <c r="A315" s="5" t="s">
        <v>8</v>
      </c>
      <c r="B315" s="104" t="s">
        <v>204</v>
      </c>
      <c r="C315" s="6" t="s">
        <v>9</v>
      </c>
      <c r="D315" s="6" t="s">
        <v>187</v>
      </c>
      <c r="E315" s="62">
        <v>22</v>
      </c>
      <c r="F315" s="27">
        <v>2</v>
      </c>
      <c r="G315" s="86">
        <v>32</v>
      </c>
      <c r="H315" s="86">
        <f t="shared" si="157"/>
        <v>64</v>
      </c>
      <c r="I315" s="89">
        <v>44197</v>
      </c>
      <c r="J315" s="101">
        <v>44439</v>
      </c>
      <c r="K315" s="95">
        <f t="shared" ref="K315:K320" si="180">(E315*F315*G315)</f>
        <v>1408</v>
      </c>
      <c r="L315" s="92"/>
      <c r="M315" s="92"/>
      <c r="N315" s="83"/>
      <c r="O315" s="63"/>
      <c r="P315" s="93">
        <f t="shared" si="159"/>
        <v>1408</v>
      </c>
      <c r="Q315" s="41" t="s">
        <v>427</v>
      </c>
      <c r="R315" s="4" t="s">
        <v>285</v>
      </c>
    </row>
    <row r="316" spans="1:18" ht="25.5" x14ac:dyDescent="0.25">
      <c r="A316" s="5" t="s">
        <v>8</v>
      </c>
      <c r="B316" s="104" t="s">
        <v>205</v>
      </c>
      <c r="C316" s="6" t="s">
        <v>9</v>
      </c>
      <c r="D316" s="6" t="s">
        <v>187</v>
      </c>
      <c r="E316" s="62">
        <v>22</v>
      </c>
      <c r="F316" s="27">
        <v>4</v>
      </c>
      <c r="G316" s="86">
        <v>32</v>
      </c>
      <c r="H316" s="86">
        <f t="shared" si="157"/>
        <v>128</v>
      </c>
      <c r="I316" s="89">
        <v>44197</v>
      </c>
      <c r="J316" s="101">
        <v>44439</v>
      </c>
      <c r="K316" s="95">
        <f t="shared" si="180"/>
        <v>2816</v>
      </c>
      <c r="L316" s="92"/>
      <c r="M316" s="92"/>
      <c r="N316" s="83"/>
      <c r="O316" s="63"/>
      <c r="P316" s="93">
        <f t="shared" si="159"/>
        <v>2816</v>
      </c>
      <c r="Q316" s="41" t="s">
        <v>427</v>
      </c>
      <c r="R316" s="4" t="s">
        <v>285</v>
      </c>
    </row>
    <row r="317" spans="1:18" ht="25.5" x14ac:dyDescent="0.25">
      <c r="A317" s="5" t="s">
        <v>8</v>
      </c>
      <c r="B317" s="104" t="s">
        <v>205</v>
      </c>
      <c r="C317" s="6" t="s">
        <v>9</v>
      </c>
      <c r="D317" s="6" t="s">
        <v>187</v>
      </c>
      <c r="E317" s="62">
        <v>30</v>
      </c>
      <c r="F317" s="27">
        <v>15</v>
      </c>
      <c r="G317" s="86">
        <v>144</v>
      </c>
      <c r="H317" s="86">
        <f t="shared" ref="H317" si="181">F317*G317</f>
        <v>2160</v>
      </c>
      <c r="I317" s="89">
        <v>44440</v>
      </c>
      <c r="J317" s="101">
        <v>45534</v>
      </c>
      <c r="K317" s="95">
        <f t="shared" si="180"/>
        <v>64800</v>
      </c>
      <c r="L317" s="92"/>
      <c r="M317" s="92"/>
      <c r="N317" s="83"/>
      <c r="O317" s="63"/>
      <c r="P317" s="93">
        <f t="shared" ref="P317" si="182">SUM(K317:M317)</f>
        <v>64800</v>
      </c>
      <c r="Q317" s="41" t="s">
        <v>444</v>
      </c>
      <c r="R317" s="4" t="s">
        <v>285</v>
      </c>
    </row>
    <row r="318" spans="1:18" ht="25.5" x14ac:dyDescent="0.25">
      <c r="A318" s="5" t="s">
        <v>8</v>
      </c>
      <c r="B318" s="104" t="s">
        <v>206</v>
      </c>
      <c r="C318" s="6" t="s">
        <v>9</v>
      </c>
      <c r="D318" s="6" t="s">
        <v>187</v>
      </c>
      <c r="E318" s="62">
        <v>22</v>
      </c>
      <c r="F318" s="27">
        <v>2</v>
      </c>
      <c r="G318" s="86">
        <v>32</v>
      </c>
      <c r="H318" s="86">
        <f t="shared" si="157"/>
        <v>64</v>
      </c>
      <c r="I318" s="89">
        <v>44197</v>
      </c>
      <c r="J318" s="101">
        <v>44439</v>
      </c>
      <c r="K318" s="95">
        <f t="shared" si="180"/>
        <v>1408</v>
      </c>
      <c r="L318" s="92"/>
      <c r="M318" s="92"/>
      <c r="N318" s="83"/>
      <c r="O318" s="63"/>
      <c r="P318" s="93">
        <f t="shared" si="159"/>
        <v>1408</v>
      </c>
      <c r="Q318" s="41" t="s">
        <v>427</v>
      </c>
      <c r="R318" s="4" t="s">
        <v>285</v>
      </c>
    </row>
    <row r="319" spans="1:18" ht="25.5" x14ac:dyDescent="0.25">
      <c r="A319" s="5" t="s">
        <v>8</v>
      </c>
      <c r="B319" s="104" t="s">
        <v>207</v>
      </c>
      <c r="C319" s="6" t="s">
        <v>9</v>
      </c>
      <c r="D319" s="6" t="s">
        <v>187</v>
      </c>
      <c r="E319" s="62">
        <v>22</v>
      </c>
      <c r="F319" s="27">
        <v>2</v>
      </c>
      <c r="G319" s="86">
        <v>32</v>
      </c>
      <c r="H319" s="86">
        <f t="shared" si="157"/>
        <v>64</v>
      </c>
      <c r="I319" s="89">
        <v>44197</v>
      </c>
      <c r="J319" s="101">
        <v>44439</v>
      </c>
      <c r="K319" s="95">
        <f t="shared" si="180"/>
        <v>1408</v>
      </c>
      <c r="L319" s="92"/>
      <c r="M319" s="92"/>
      <c r="N319" s="83"/>
      <c r="O319" s="63"/>
      <c r="P319" s="93">
        <f t="shared" si="159"/>
        <v>1408</v>
      </c>
      <c r="Q319" s="41" t="s">
        <v>427</v>
      </c>
      <c r="R319" s="4" t="s">
        <v>285</v>
      </c>
    </row>
    <row r="320" spans="1:18" ht="25.5" customHeight="1" x14ac:dyDescent="0.25">
      <c r="A320" s="5" t="s">
        <v>8</v>
      </c>
      <c r="B320" s="104" t="s">
        <v>207</v>
      </c>
      <c r="C320" s="6" t="s">
        <v>9</v>
      </c>
      <c r="D320" s="6" t="s">
        <v>450</v>
      </c>
      <c r="E320" s="62">
        <v>30</v>
      </c>
      <c r="F320" s="27">
        <v>10</v>
      </c>
      <c r="G320" s="86">
        <v>144</v>
      </c>
      <c r="H320" s="86">
        <f t="shared" ref="H320" si="183">F320*G320</f>
        <v>1440</v>
      </c>
      <c r="I320" s="89">
        <v>44440</v>
      </c>
      <c r="J320" s="101">
        <v>45535</v>
      </c>
      <c r="K320" s="95">
        <f t="shared" si="180"/>
        <v>43200</v>
      </c>
      <c r="L320" s="92"/>
      <c r="M320" s="92"/>
      <c r="N320" s="83"/>
      <c r="O320" s="63"/>
      <c r="P320" s="93">
        <f t="shared" ref="P320" si="184">SUM(K320:M320)</f>
        <v>43200</v>
      </c>
      <c r="Q320" s="41" t="s">
        <v>449</v>
      </c>
      <c r="R320" s="4" t="s">
        <v>285</v>
      </c>
    </row>
    <row r="321" spans="1:18" ht="27" customHeight="1" x14ac:dyDescent="0.25">
      <c r="A321" s="5" t="s">
        <v>8</v>
      </c>
      <c r="B321" s="104" t="s">
        <v>452</v>
      </c>
      <c r="C321" s="6" t="s">
        <v>9</v>
      </c>
      <c r="D321" s="6" t="s">
        <v>450</v>
      </c>
      <c r="E321" s="62">
        <v>30</v>
      </c>
      <c r="F321" s="27">
        <v>10</v>
      </c>
      <c r="G321" s="86">
        <v>144</v>
      </c>
      <c r="H321" s="86">
        <f t="shared" ref="H321" si="185">F321*G321</f>
        <v>1440</v>
      </c>
      <c r="I321" s="89">
        <v>44197</v>
      </c>
      <c r="J321" s="101">
        <v>44439</v>
      </c>
      <c r="K321" s="95">
        <f t="shared" ref="K321" si="186">(E321*F321*G321)</f>
        <v>43200</v>
      </c>
      <c r="L321" s="92"/>
      <c r="M321" s="92"/>
      <c r="N321" s="83"/>
      <c r="O321" s="63"/>
      <c r="P321" s="93">
        <f t="shared" ref="P321" si="187">SUM(K321:M321)</f>
        <v>43200</v>
      </c>
      <c r="Q321" s="41" t="s">
        <v>449</v>
      </c>
      <c r="R321" s="4" t="s">
        <v>285</v>
      </c>
    </row>
    <row r="322" spans="1:18" ht="27" customHeight="1" x14ac:dyDescent="0.25">
      <c r="A322" s="5" t="s">
        <v>8</v>
      </c>
      <c r="B322" s="104" t="s">
        <v>570</v>
      </c>
      <c r="C322" s="6" t="s">
        <v>9</v>
      </c>
      <c r="D322" s="6" t="s">
        <v>450</v>
      </c>
      <c r="E322" s="62">
        <v>30</v>
      </c>
      <c r="F322" s="27">
        <v>10</v>
      </c>
      <c r="G322" s="86">
        <v>130</v>
      </c>
      <c r="H322" s="86">
        <f t="shared" ref="H322:H323" si="188">F322*G322</f>
        <v>1300</v>
      </c>
      <c r="I322" s="89">
        <v>44550</v>
      </c>
      <c r="J322" s="101">
        <v>45535</v>
      </c>
      <c r="K322" s="95">
        <f t="shared" ref="K322:K323" si="189">(E322*F322*G322)</f>
        <v>39000</v>
      </c>
      <c r="L322" s="92"/>
      <c r="M322" s="92"/>
      <c r="N322" s="83"/>
      <c r="O322" s="63"/>
      <c r="P322" s="93">
        <f t="shared" ref="P322:P323" si="190">SUM(K322:M322)</f>
        <v>39000</v>
      </c>
      <c r="Q322" s="41" t="s">
        <v>449</v>
      </c>
      <c r="R322" s="4" t="s">
        <v>285</v>
      </c>
    </row>
    <row r="323" spans="1:18" ht="25.5" x14ac:dyDescent="0.25">
      <c r="A323" s="5" t="s">
        <v>8</v>
      </c>
      <c r="B323" s="104" t="s">
        <v>572</v>
      </c>
      <c r="C323" s="6" t="s">
        <v>571</v>
      </c>
      <c r="D323" s="6" t="s">
        <v>227</v>
      </c>
      <c r="E323" s="62">
        <v>18</v>
      </c>
      <c r="F323" s="166">
        <v>10</v>
      </c>
      <c r="G323" s="27">
        <v>124</v>
      </c>
      <c r="H323" s="86">
        <f t="shared" si="188"/>
        <v>1240</v>
      </c>
      <c r="I323" s="89">
        <v>44593</v>
      </c>
      <c r="J323" s="101">
        <v>45535</v>
      </c>
      <c r="K323" s="95">
        <f t="shared" si="189"/>
        <v>22320</v>
      </c>
      <c r="L323" s="92"/>
      <c r="M323" s="92"/>
      <c r="N323" s="83">
        <f>K323*4%</f>
        <v>892.80000000000007</v>
      </c>
      <c r="O323" s="63"/>
      <c r="P323" s="93">
        <f t="shared" si="190"/>
        <v>22320</v>
      </c>
      <c r="Q323" s="41" t="s">
        <v>568</v>
      </c>
      <c r="R323" s="4" t="s">
        <v>285</v>
      </c>
    </row>
    <row r="324" spans="1:18" ht="25.5" x14ac:dyDescent="0.25">
      <c r="A324" s="5" t="s">
        <v>8</v>
      </c>
      <c r="B324" s="104" t="s">
        <v>208</v>
      </c>
      <c r="C324" s="6" t="s">
        <v>9</v>
      </c>
      <c r="D324" s="6" t="s">
        <v>187</v>
      </c>
      <c r="E324" s="62">
        <v>22</v>
      </c>
      <c r="F324" s="27">
        <v>2</v>
      </c>
      <c r="G324" s="86">
        <v>32</v>
      </c>
      <c r="H324" s="86">
        <f t="shared" si="157"/>
        <v>64</v>
      </c>
      <c r="I324" s="89">
        <v>44197</v>
      </c>
      <c r="J324" s="101">
        <v>44439</v>
      </c>
      <c r="K324" s="95">
        <f t="shared" ref="K324:K355" si="191">(E324*F324*G324)</f>
        <v>1408</v>
      </c>
      <c r="L324" s="92"/>
      <c r="M324" s="92"/>
      <c r="N324" s="83"/>
      <c r="O324" s="63"/>
      <c r="P324" s="93">
        <f t="shared" si="159"/>
        <v>1408</v>
      </c>
      <c r="Q324" s="41" t="s">
        <v>427</v>
      </c>
      <c r="R324" s="4" t="s">
        <v>285</v>
      </c>
    </row>
    <row r="325" spans="1:18" ht="25.5" x14ac:dyDescent="0.25">
      <c r="A325" s="5" t="s">
        <v>8</v>
      </c>
      <c r="B325" s="104" t="s">
        <v>209</v>
      </c>
      <c r="C325" s="6" t="s">
        <v>9</v>
      </c>
      <c r="D325" s="6" t="s">
        <v>187</v>
      </c>
      <c r="E325" s="62">
        <v>22</v>
      </c>
      <c r="F325" s="27">
        <v>4</v>
      </c>
      <c r="G325" s="86">
        <v>32</v>
      </c>
      <c r="H325" s="86">
        <f t="shared" si="157"/>
        <v>128</v>
      </c>
      <c r="I325" s="89">
        <v>44197</v>
      </c>
      <c r="J325" s="101">
        <v>44439</v>
      </c>
      <c r="K325" s="95">
        <f t="shared" si="191"/>
        <v>2816</v>
      </c>
      <c r="L325" s="92"/>
      <c r="M325" s="92"/>
      <c r="N325" s="83"/>
      <c r="O325" s="63"/>
      <c r="P325" s="93">
        <f t="shared" si="159"/>
        <v>2816</v>
      </c>
      <c r="Q325" s="41" t="s">
        <v>427</v>
      </c>
      <c r="R325" s="4" t="s">
        <v>285</v>
      </c>
    </row>
    <row r="326" spans="1:18" ht="25.5" x14ac:dyDescent="0.25">
      <c r="A326" s="5" t="s">
        <v>8</v>
      </c>
      <c r="B326" s="104" t="s">
        <v>209</v>
      </c>
      <c r="C326" s="6" t="s">
        <v>9</v>
      </c>
      <c r="D326" s="6" t="s">
        <v>187</v>
      </c>
      <c r="E326" s="62">
        <v>30</v>
      </c>
      <c r="F326" s="27">
        <v>10</v>
      </c>
      <c r="G326" s="86">
        <v>144</v>
      </c>
      <c r="H326" s="86">
        <f t="shared" ref="H326" si="192">F326*G326</f>
        <v>1440</v>
      </c>
      <c r="I326" s="89">
        <v>44197</v>
      </c>
      <c r="J326" s="101">
        <v>44439</v>
      </c>
      <c r="K326" s="95">
        <f t="shared" si="191"/>
        <v>43200</v>
      </c>
      <c r="L326" s="92"/>
      <c r="M326" s="92"/>
      <c r="N326" s="83"/>
      <c r="O326" s="63"/>
      <c r="P326" s="93">
        <f t="shared" ref="P326" si="193">SUM(K326:M326)</f>
        <v>43200</v>
      </c>
      <c r="Q326" s="41" t="s">
        <v>445</v>
      </c>
      <c r="R326" s="4" t="s">
        <v>285</v>
      </c>
    </row>
    <row r="327" spans="1:18" ht="25.5" x14ac:dyDescent="0.25">
      <c r="A327" s="5" t="s">
        <v>8</v>
      </c>
      <c r="B327" s="104" t="s">
        <v>210</v>
      </c>
      <c r="C327" s="6" t="s">
        <v>9</v>
      </c>
      <c r="D327" s="6" t="s">
        <v>187</v>
      </c>
      <c r="E327" s="62">
        <v>22</v>
      </c>
      <c r="F327" s="27">
        <v>2</v>
      </c>
      <c r="G327" s="86">
        <v>32</v>
      </c>
      <c r="H327" s="86">
        <f t="shared" si="157"/>
        <v>64</v>
      </c>
      <c r="I327" s="89">
        <v>44197</v>
      </c>
      <c r="J327" s="101">
        <v>44439</v>
      </c>
      <c r="K327" s="95">
        <f t="shared" si="191"/>
        <v>1408</v>
      </c>
      <c r="L327" s="92"/>
      <c r="M327" s="92"/>
      <c r="N327" s="83"/>
      <c r="O327" s="63"/>
      <c r="P327" s="93">
        <f t="shared" si="159"/>
        <v>1408</v>
      </c>
      <c r="Q327" s="41" t="s">
        <v>427</v>
      </c>
      <c r="R327" s="4" t="s">
        <v>285</v>
      </c>
    </row>
    <row r="328" spans="1:18" ht="25.5" x14ac:dyDescent="0.25">
      <c r="A328" s="5" t="s">
        <v>8</v>
      </c>
      <c r="B328" s="104" t="s">
        <v>211</v>
      </c>
      <c r="C328" s="6" t="s">
        <v>9</v>
      </c>
      <c r="D328" s="6" t="s">
        <v>187</v>
      </c>
      <c r="E328" s="62">
        <v>22</v>
      </c>
      <c r="F328" s="27">
        <v>2</v>
      </c>
      <c r="G328" s="86">
        <v>32</v>
      </c>
      <c r="H328" s="86">
        <f t="shared" si="157"/>
        <v>64</v>
      </c>
      <c r="I328" s="89">
        <v>44197</v>
      </c>
      <c r="J328" s="101">
        <v>44439</v>
      </c>
      <c r="K328" s="95">
        <f t="shared" si="191"/>
        <v>1408</v>
      </c>
      <c r="L328" s="92"/>
      <c r="M328" s="92"/>
      <c r="N328" s="83"/>
      <c r="O328" s="63"/>
      <c r="P328" s="93">
        <f t="shared" si="159"/>
        <v>1408</v>
      </c>
      <c r="Q328" s="41" t="s">
        <v>427</v>
      </c>
      <c r="R328" s="4" t="s">
        <v>285</v>
      </c>
    </row>
    <row r="329" spans="1:18" ht="25.5" x14ac:dyDescent="0.25">
      <c r="A329" s="5" t="s">
        <v>8</v>
      </c>
      <c r="B329" s="104" t="s">
        <v>212</v>
      </c>
      <c r="C329" s="6" t="s">
        <v>9</v>
      </c>
      <c r="D329" s="6" t="s">
        <v>187</v>
      </c>
      <c r="E329" s="62">
        <v>22</v>
      </c>
      <c r="F329" s="27">
        <v>2</v>
      </c>
      <c r="G329" s="86">
        <v>32</v>
      </c>
      <c r="H329" s="86">
        <f t="shared" si="157"/>
        <v>64</v>
      </c>
      <c r="I329" s="89">
        <v>44197</v>
      </c>
      <c r="J329" s="101">
        <v>44439</v>
      </c>
      <c r="K329" s="95">
        <f t="shared" si="191"/>
        <v>1408</v>
      </c>
      <c r="L329" s="92"/>
      <c r="M329" s="92"/>
      <c r="N329" s="83"/>
      <c r="O329" s="63"/>
      <c r="P329" s="93">
        <f t="shared" si="159"/>
        <v>1408</v>
      </c>
      <c r="Q329" s="41" t="s">
        <v>427</v>
      </c>
      <c r="R329" s="4" t="s">
        <v>285</v>
      </c>
    </row>
    <row r="330" spans="1:18" ht="25.5" x14ac:dyDescent="0.25">
      <c r="A330" s="5" t="s">
        <v>8</v>
      </c>
      <c r="B330" s="104" t="s">
        <v>212</v>
      </c>
      <c r="C330" s="6" t="s">
        <v>9</v>
      </c>
      <c r="D330" s="6" t="s">
        <v>187</v>
      </c>
      <c r="E330" s="62">
        <v>30</v>
      </c>
      <c r="F330" s="27">
        <v>10</v>
      </c>
      <c r="G330" s="86">
        <v>144</v>
      </c>
      <c r="H330" s="86">
        <f t="shared" ref="H330" si="194">F330*G330</f>
        <v>1440</v>
      </c>
      <c r="I330" s="89">
        <v>44440</v>
      </c>
      <c r="J330" s="101">
        <v>45535</v>
      </c>
      <c r="K330" s="95">
        <f t="shared" si="191"/>
        <v>43200</v>
      </c>
      <c r="L330" s="92"/>
      <c r="M330" s="92"/>
      <c r="N330" s="83"/>
      <c r="O330" s="63"/>
      <c r="P330" s="93">
        <f t="shared" ref="P330" si="195">SUM(K330:M330)</f>
        <v>43200</v>
      </c>
      <c r="Q330" s="41" t="s">
        <v>453</v>
      </c>
      <c r="R330" s="4" t="s">
        <v>285</v>
      </c>
    </row>
    <row r="331" spans="1:18" ht="25.5" x14ac:dyDescent="0.25">
      <c r="A331" s="5" t="s">
        <v>8</v>
      </c>
      <c r="B331" s="104" t="s">
        <v>213</v>
      </c>
      <c r="C331" s="6" t="s">
        <v>9</v>
      </c>
      <c r="D331" s="6" t="s">
        <v>187</v>
      </c>
      <c r="E331" s="62">
        <v>22</v>
      </c>
      <c r="F331" s="27">
        <v>2</v>
      </c>
      <c r="G331" s="86">
        <v>32</v>
      </c>
      <c r="H331" s="86">
        <f t="shared" si="157"/>
        <v>64</v>
      </c>
      <c r="I331" s="89">
        <v>44197</v>
      </c>
      <c r="J331" s="101">
        <v>44439</v>
      </c>
      <c r="K331" s="95">
        <f t="shared" si="191"/>
        <v>1408</v>
      </c>
      <c r="L331" s="92"/>
      <c r="M331" s="92"/>
      <c r="N331" s="83"/>
      <c r="O331" s="63"/>
      <c r="P331" s="93">
        <f t="shared" si="159"/>
        <v>1408</v>
      </c>
      <c r="Q331" s="41" t="s">
        <v>427</v>
      </c>
      <c r="R331" s="4" t="s">
        <v>285</v>
      </c>
    </row>
    <row r="332" spans="1:18" ht="25.5" x14ac:dyDescent="0.25">
      <c r="A332" s="5" t="s">
        <v>8</v>
      </c>
      <c r="B332" s="104" t="s">
        <v>214</v>
      </c>
      <c r="C332" s="6" t="s">
        <v>9</v>
      </c>
      <c r="D332" s="6" t="s">
        <v>187</v>
      </c>
      <c r="E332" s="62">
        <v>22</v>
      </c>
      <c r="F332" s="27">
        <v>2</v>
      </c>
      <c r="G332" s="86">
        <v>48</v>
      </c>
      <c r="H332" s="86">
        <f>F332*G332</f>
        <v>96</v>
      </c>
      <c r="I332" s="89">
        <v>43831</v>
      </c>
      <c r="J332" s="101">
        <v>44286</v>
      </c>
      <c r="K332" s="95">
        <f t="shared" si="191"/>
        <v>2112</v>
      </c>
      <c r="L332" s="92"/>
      <c r="M332" s="92"/>
      <c r="N332" s="83"/>
      <c r="O332" s="63"/>
      <c r="P332" s="93">
        <f>SUM(K332:M332)</f>
        <v>2112</v>
      </c>
      <c r="Q332" s="41" t="s">
        <v>341</v>
      </c>
      <c r="R332" s="4" t="s">
        <v>285</v>
      </c>
    </row>
    <row r="333" spans="1:18" ht="25.5" x14ac:dyDescent="0.25">
      <c r="A333" s="5" t="s">
        <v>8</v>
      </c>
      <c r="B333" s="104" t="s">
        <v>215</v>
      </c>
      <c r="C333" s="6" t="s">
        <v>9</v>
      </c>
      <c r="D333" s="6" t="s">
        <v>187</v>
      </c>
      <c r="E333" s="62">
        <v>22</v>
      </c>
      <c r="F333" s="27">
        <v>2</v>
      </c>
      <c r="G333" s="86">
        <v>32</v>
      </c>
      <c r="H333" s="86">
        <f t="shared" si="157"/>
        <v>64</v>
      </c>
      <c r="I333" s="89">
        <v>44197</v>
      </c>
      <c r="J333" s="101">
        <v>44439</v>
      </c>
      <c r="K333" s="95">
        <f t="shared" si="191"/>
        <v>1408</v>
      </c>
      <c r="L333" s="92"/>
      <c r="M333" s="92"/>
      <c r="N333" s="83"/>
      <c r="O333" s="63"/>
      <c r="P333" s="93">
        <f t="shared" ref="P333:P369" si="196">SUM(K333:M333)</f>
        <v>1408</v>
      </c>
      <c r="Q333" s="41" t="s">
        <v>427</v>
      </c>
      <c r="R333" s="4" t="s">
        <v>285</v>
      </c>
    </row>
    <row r="334" spans="1:18" ht="25.5" x14ac:dyDescent="0.25">
      <c r="A334" s="5" t="s">
        <v>8</v>
      </c>
      <c r="B334" s="104" t="s">
        <v>216</v>
      </c>
      <c r="C334" s="6" t="s">
        <v>9</v>
      </c>
      <c r="D334" s="6" t="s">
        <v>187</v>
      </c>
      <c r="E334" s="62">
        <v>22</v>
      </c>
      <c r="F334" s="27">
        <v>2</v>
      </c>
      <c r="G334" s="86">
        <v>32</v>
      </c>
      <c r="H334" s="86">
        <f t="shared" si="157"/>
        <v>64</v>
      </c>
      <c r="I334" s="89">
        <v>44197</v>
      </c>
      <c r="J334" s="101">
        <v>44439</v>
      </c>
      <c r="K334" s="95">
        <f t="shared" si="191"/>
        <v>1408</v>
      </c>
      <c r="L334" s="92"/>
      <c r="M334" s="92"/>
      <c r="N334" s="83"/>
      <c r="O334" s="63"/>
      <c r="P334" s="93">
        <f t="shared" si="196"/>
        <v>1408</v>
      </c>
      <c r="Q334" s="41" t="s">
        <v>427</v>
      </c>
      <c r="R334" s="4" t="s">
        <v>285</v>
      </c>
    </row>
    <row r="335" spans="1:18" ht="25.5" x14ac:dyDescent="0.25">
      <c r="A335" s="5" t="s">
        <v>8</v>
      </c>
      <c r="B335" s="104" t="s">
        <v>217</v>
      </c>
      <c r="C335" s="6" t="s">
        <v>9</v>
      </c>
      <c r="D335" s="6" t="s">
        <v>187</v>
      </c>
      <c r="E335" s="62">
        <v>22</v>
      </c>
      <c r="F335" s="27">
        <v>2</v>
      </c>
      <c r="G335" s="86">
        <v>32</v>
      </c>
      <c r="H335" s="86">
        <f t="shared" si="157"/>
        <v>64</v>
      </c>
      <c r="I335" s="89">
        <v>44197</v>
      </c>
      <c r="J335" s="101">
        <v>44439</v>
      </c>
      <c r="K335" s="95">
        <f t="shared" si="191"/>
        <v>1408</v>
      </c>
      <c r="L335" s="92"/>
      <c r="M335" s="92"/>
      <c r="N335" s="83"/>
      <c r="O335" s="63"/>
      <c r="P335" s="93">
        <f t="shared" si="196"/>
        <v>1408</v>
      </c>
      <c r="Q335" s="41" t="s">
        <v>427</v>
      </c>
      <c r="R335" s="4" t="s">
        <v>285</v>
      </c>
    </row>
    <row r="336" spans="1:18" ht="25.5" x14ac:dyDescent="0.25">
      <c r="A336" s="5" t="s">
        <v>8</v>
      </c>
      <c r="B336" s="104" t="s">
        <v>217</v>
      </c>
      <c r="C336" s="6" t="s">
        <v>9</v>
      </c>
      <c r="D336" s="6" t="s">
        <v>187</v>
      </c>
      <c r="E336" s="62">
        <v>30</v>
      </c>
      <c r="F336" s="27">
        <v>10</v>
      </c>
      <c r="G336" s="86">
        <v>144</v>
      </c>
      <c r="H336" s="86">
        <f t="shared" ref="H336" si="197">F336*G336</f>
        <v>1440</v>
      </c>
      <c r="I336" s="89">
        <v>44440</v>
      </c>
      <c r="J336" s="101">
        <v>45535</v>
      </c>
      <c r="K336" s="95">
        <f t="shared" si="191"/>
        <v>43200</v>
      </c>
      <c r="L336" s="92"/>
      <c r="M336" s="92"/>
      <c r="N336" s="83"/>
      <c r="O336" s="63"/>
      <c r="P336" s="93">
        <f t="shared" ref="P336" si="198">SUM(K336:M336)</f>
        <v>43200</v>
      </c>
      <c r="Q336" s="41" t="s">
        <v>453</v>
      </c>
      <c r="R336" s="4" t="s">
        <v>285</v>
      </c>
    </row>
    <row r="337" spans="1:18" ht="25.5" x14ac:dyDescent="0.25">
      <c r="A337" s="5" t="s">
        <v>8</v>
      </c>
      <c r="B337" s="104" t="s">
        <v>218</v>
      </c>
      <c r="C337" s="6" t="s">
        <v>9</v>
      </c>
      <c r="D337" s="6" t="s">
        <v>187</v>
      </c>
      <c r="E337" s="62">
        <v>22</v>
      </c>
      <c r="F337" s="27">
        <v>2</v>
      </c>
      <c r="G337" s="86">
        <v>32</v>
      </c>
      <c r="H337" s="86">
        <f t="shared" si="157"/>
        <v>64</v>
      </c>
      <c r="I337" s="89">
        <v>44197</v>
      </c>
      <c r="J337" s="101">
        <v>44439</v>
      </c>
      <c r="K337" s="95">
        <f t="shared" si="191"/>
        <v>1408</v>
      </c>
      <c r="L337" s="92"/>
      <c r="M337" s="92"/>
      <c r="N337" s="83"/>
      <c r="O337" s="63"/>
      <c r="P337" s="93">
        <f t="shared" si="196"/>
        <v>1408</v>
      </c>
      <c r="Q337" s="41" t="s">
        <v>427</v>
      </c>
      <c r="R337" s="4" t="s">
        <v>285</v>
      </c>
    </row>
    <row r="338" spans="1:18" ht="25.5" x14ac:dyDescent="0.25">
      <c r="A338" s="5" t="s">
        <v>8</v>
      </c>
      <c r="B338" s="104" t="s">
        <v>219</v>
      </c>
      <c r="C338" s="6" t="s">
        <v>9</v>
      </c>
      <c r="D338" s="6" t="s">
        <v>187</v>
      </c>
      <c r="E338" s="62">
        <v>22</v>
      </c>
      <c r="F338" s="27">
        <v>2</v>
      </c>
      <c r="G338" s="86">
        <v>48</v>
      </c>
      <c r="H338" s="86">
        <f t="shared" si="157"/>
        <v>96</v>
      </c>
      <c r="I338" s="89">
        <v>43831</v>
      </c>
      <c r="J338" s="101">
        <v>44286</v>
      </c>
      <c r="K338" s="95">
        <f t="shared" si="191"/>
        <v>2112</v>
      </c>
      <c r="L338" s="92"/>
      <c r="M338" s="92"/>
      <c r="N338" s="83"/>
      <c r="O338" s="63"/>
      <c r="P338" s="93">
        <f t="shared" si="196"/>
        <v>2112</v>
      </c>
      <c r="Q338" s="41" t="s">
        <v>341</v>
      </c>
      <c r="R338" s="4" t="s">
        <v>285</v>
      </c>
    </row>
    <row r="339" spans="1:18" ht="25.5" x14ac:dyDescent="0.25">
      <c r="A339" s="5" t="s">
        <v>8</v>
      </c>
      <c r="B339" s="104" t="s">
        <v>220</v>
      </c>
      <c r="C339" s="6" t="s">
        <v>9</v>
      </c>
      <c r="D339" s="6" t="s">
        <v>187</v>
      </c>
      <c r="E339" s="62">
        <v>22</v>
      </c>
      <c r="F339" s="27">
        <v>2</v>
      </c>
      <c r="G339" s="86">
        <v>32</v>
      </c>
      <c r="H339" s="86">
        <f t="shared" si="157"/>
        <v>64</v>
      </c>
      <c r="I339" s="89">
        <v>44197</v>
      </c>
      <c r="J339" s="101">
        <v>44439</v>
      </c>
      <c r="K339" s="95">
        <f t="shared" si="191"/>
        <v>1408</v>
      </c>
      <c r="L339" s="92"/>
      <c r="M339" s="92"/>
      <c r="N339" s="83"/>
      <c r="O339" s="63"/>
      <c r="P339" s="93">
        <f t="shared" si="196"/>
        <v>1408</v>
      </c>
      <c r="Q339" s="41" t="s">
        <v>427</v>
      </c>
      <c r="R339" s="4" t="s">
        <v>285</v>
      </c>
    </row>
    <row r="340" spans="1:18" ht="25.5" x14ac:dyDescent="0.25">
      <c r="A340" s="5" t="s">
        <v>8</v>
      </c>
      <c r="B340" s="104" t="s">
        <v>220</v>
      </c>
      <c r="C340" s="6" t="s">
        <v>9</v>
      </c>
      <c r="D340" s="6" t="s">
        <v>187</v>
      </c>
      <c r="E340" s="62">
        <v>30</v>
      </c>
      <c r="F340" s="27">
        <v>10</v>
      </c>
      <c r="G340" s="86">
        <v>144</v>
      </c>
      <c r="H340" s="86">
        <f t="shared" ref="H340" si="199">F340*G340</f>
        <v>1440</v>
      </c>
      <c r="I340" s="89">
        <v>44440</v>
      </c>
      <c r="J340" s="101">
        <v>45535</v>
      </c>
      <c r="K340" s="95">
        <f t="shared" si="191"/>
        <v>43200</v>
      </c>
      <c r="L340" s="92"/>
      <c r="M340" s="92"/>
      <c r="N340" s="83"/>
      <c r="O340" s="63"/>
      <c r="P340" s="93">
        <f t="shared" ref="P340" si="200">SUM(K340:M340)</f>
        <v>43200</v>
      </c>
      <c r="Q340" s="41" t="s">
        <v>444</v>
      </c>
      <c r="R340" s="4" t="s">
        <v>285</v>
      </c>
    </row>
    <row r="341" spans="1:18" ht="25.5" x14ac:dyDescent="0.25">
      <c r="A341" s="5" t="s">
        <v>8</v>
      </c>
      <c r="B341" s="104" t="s">
        <v>221</v>
      </c>
      <c r="C341" s="6" t="s">
        <v>9</v>
      </c>
      <c r="D341" s="6" t="s">
        <v>187</v>
      </c>
      <c r="E341" s="62">
        <v>22</v>
      </c>
      <c r="F341" s="27">
        <v>2</v>
      </c>
      <c r="G341" s="86">
        <v>32</v>
      </c>
      <c r="H341" s="86">
        <f t="shared" si="157"/>
        <v>64</v>
      </c>
      <c r="I341" s="89">
        <v>44197</v>
      </c>
      <c r="J341" s="101">
        <v>44439</v>
      </c>
      <c r="K341" s="95">
        <f t="shared" si="191"/>
        <v>1408</v>
      </c>
      <c r="L341" s="92"/>
      <c r="M341" s="92"/>
      <c r="N341" s="83"/>
      <c r="O341" s="63"/>
      <c r="P341" s="93">
        <f t="shared" si="196"/>
        <v>1408</v>
      </c>
      <c r="Q341" s="41" t="s">
        <v>427</v>
      </c>
      <c r="R341" s="4" t="s">
        <v>285</v>
      </c>
    </row>
    <row r="342" spans="1:18" ht="25.5" x14ac:dyDescent="0.25">
      <c r="A342" s="5" t="s">
        <v>8</v>
      </c>
      <c r="B342" s="104" t="s">
        <v>222</v>
      </c>
      <c r="C342" s="6" t="s">
        <v>9</v>
      </c>
      <c r="D342" s="6" t="s">
        <v>187</v>
      </c>
      <c r="E342" s="62">
        <v>22</v>
      </c>
      <c r="F342" s="27">
        <v>2</v>
      </c>
      <c r="G342" s="86">
        <v>32</v>
      </c>
      <c r="H342" s="86">
        <f t="shared" si="157"/>
        <v>64</v>
      </c>
      <c r="I342" s="89">
        <v>44197</v>
      </c>
      <c r="J342" s="101">
        <v>44439</v>
      </c>
      <c r="K342" s="95">
        <f t="shared" si="191"/>
        <v>1408</v>
      </c>
      <c r="L342" s="92"/>
      <c r="M342" s="92"/>
      <c r="N342" s="83"/>
      <c r="O342" s="63"/>
      <c r="P342" s="93">
        <f t="shared" si="196"/>
        <v>1408</v>
      </c>
      <c r="Q342" s="41" t="s">
        <v>427</v>
      </c>
      <c r="R342" s="4" t="s">
        <v>285</v>
      </c>
    </row>
    <row r="343" spans="1:18" ht="25.5" x14ac:dyDescent="0.25">
      <c r="A343" s="5" t="s">
        <v>8</v>
      </c>
      <c r="B343" s="104" t="s">
        <v>223</v>
      </c>
      <c r="C343" s="6" t="s">
        <v>9</v>
      </c>
      <c r="D343" s="6" t="s">
        <v>187</v>
      </c>
      <c r="E343" s="62">
        <v>22</v>
      </c>
      <c r="F343" s="27">
        <v>2</v>
      </c>
      <c r="G343" s="86">
        <v>32</v>
      </c>
      <c r="H343" s="86">
        <f t="shared" si="157"/>
        <v>64</v>
      </c>
      <c r="I343" s="89">
        <v>44197</v>
      </c>
      <c r="J343" s="101">
        <v>44439</v>
      </c>
      <c r="K343" s="95">
        <f t="shared" si="191"/>
        <v>1408</v>
      </c>
      <c r="L343" s="92"/>
      <c r="M343" s="92"/>
      <c r="N343" s="83"/>
      <c r="O343" s="63"/>
      <c r="P343" s="93">
        <f t="shared" si="196"/>
        <v>1408</v>
      </c>
      <c r="Q343" s="41" t="s">
        <v>427</v>
      </c>
      <c r="R343" s="4" t="s">
        <v>285</v>
      </c>
    </row>
    <row r="344" spans="1:18" ht="25.5" x14ac:dyDescent="0.25">
      <c r="A344" s="5" t="s">
        <v>8</v>
      </c>
      <c r="B344" s="104" t="s">
        <v>224</v>
      </c>
      <c r="C344" s="6" t="s">
        <v>9</v>
      </c>
      <c r="D344" s="6" t="s">
        <v>187</v>
      </c>
      <c r="E344" s="62">
        <v>22</v>
      </c>
      <c r="F344" s="27">
        <v>4</v>
      </c>
      <c r="G344" s="86">
        <v>32</v>
      </c>
      <c r="H344" s="86">
        <f t="shared" si="157"/>
        <v>128</v>
      </c>
      <c r="I344" s="89">
        <v>44197</v>
      </c>
      <c r="J344" s="101">
        <v>44439</v>
      </c>
      <c r="K344" s="95">
        <f t="shared" si="191"/>
        <v>2816</v>
      </c>
      <c r="L344" s="92"/>
      <c r="M344" s="92"/>
      <c r="N344" s="83"/>
      <c r="O344" s="63"/>
      <c r="P344" s="93">
        <f t="shared" si="196"/>
        <v>2816</v>
      </c>
      <c r="Q344" s="41" t="s">
        <v>427</v>
      </c>
      <c r="R344" s="4" t="s">
        <v>285</v>
      </c>
    </row>
    <row r="345" spans="1:18" ht="25.5" customHeight="1" x14ac:dyDescent="0.25">
      <c r="A345" s="5" t="s">
        <v>8</v>
      </c>
      <c r="B345" s="104" t="s">
        <v>224</v>
      </c>
      <c r="C345" s="6" t="s">
        <v>9</v>
      </c>
      <c r="D345" s="6" t="s">
        <v>450</v>
      </c>
      <c r="E345" s="62">
        <v>30</v>
      </c>
      <c r="F345" s="27">
        <v>10</v>
      </c>
      <c r="G345" s="86">
        <v>144</v>
      </c>
      <c r="H345" s="86">
        <f t="shared" ref="H345" si="201">F345*G345</f>
        <v>1440</v>
      </c>
      <c r="I345" s="89">
        <v>44440</v>
      </c>
      <c r="J345" s="101">
        <v>45535</v>
      </c>
      <c r="K345" s="95">
        <f t="shared" si="191"/>
        <v>43200</v>
      </c>
      <c r="L345" s="92"/>
      <c r="M345" s="92"/>
      <c r="N345" s="83"/>
      <c r="O345" s="63"/>
      <c r="P345" s="93">
        <f t="shared" ref="P345" si="202">SUM(K345:M345)</f>
        <v>43200</v>
      </c>
      <c r="Q345" s="41" t="s">
        <v>449</v>
      </c>
      <c r="R345" s="4" t="s">
        <v>285</v>
      </c>
    </row>
    <row r="346" spans="1:18" ht="25.5" x14ac:dyDescent="0.25">
      <c r="A346" s="5" t="s">
        <v>8</v>
      </c>
      <c r="B346" s="104" t="s">
        <v>225</v>
      </c>
      <c r="C346" s="27" t="s">
        <v>226</v>
      </c>
      <c r="D346" s="6" t="s">
        <v>187</v>
      </c>
      <c r="E346" s="62">
        <v>18</v>
      </c>
      <c r="F346" s="27">
        <v>2</v>
      </c>
      <c r="G346" s="86">
        <v>32</v>
      </c>
      <c r="H346" s="86">
        <f t="shared" si="157"/>
        <v>64</v>
      </c>
      <c r="I346" s="89">
        <v>44197</v>
      </c>
      <c r="J346" s="101">
        <v>44439</v>
      </c>
      <c r="K346" s="95">
        <f t="shared" si="191"/>
        <v>1152</v>
      </c>
      <c r="L346" s="92"/>
      <c r="M346" s="99"/>
      <c r="N346" s="63">
        <f>K346*4%</f>
        <v>46.08</v>
      </c>
      <c r="O346" s="92"/>
      <c r="P346" s="93">
        <f>SUM(K346:N346)</f>
        <v>1198.08</v>
      </c>
      <c r="Q346" s="41" t="s">
        <v>427</v>
      </c>
      <c r="R346" s="4" t="s">
        <v>285</v>
      </c>
    </row>
    <row r="347" spans="1:18" ht="25.5" x14ac:dyDescent="0.25">
      <c r="A347" s="5" t="s">
        <v>8</v>
      </c>
      <c r="B347" s="168" t="s">
        <v>228</v>
      </c>
      <c r="C347" s="6" t="s">
        <v>9</v>
      </c>
      <c r="D347" s="6" t="s">
        <v>227</v>
      </c>
      <c r="E347" s="62">
        <v>30</v>
      </c>
      <c r="F347" s="27">
        <v>15</v>
      </c>
      <c r="G347" s="86">
        <v>32</v>
      </c>
      <c r="H347" s="86">
        <f t="shared" si="157"/>
        <v>480</v>
      </c>
      <c r="I347" s="89">
        <v>44197</v>
      </c>
      <c r="J347" s="101">
        <v>44439</v>
      </c>
      <c r="K347" s="95">
        <f t="shared" si="191"/>
        <v>14400</v>
      </c>
      <c r="L347" s="92"/>
      <c r="M347" s="92"/>
      <c r="N347" s="83"/>
      <c r="O347" s="63"/>
      <c r="P347" s="93">
        <f t="shared" si="196"/>
        <v>14400</v>
      </c>
      <c r="Q347" s="41" t="s">
        <v>427</v>
      </c>
      <c r="R347" s="4" t="s">
        <v>285</v>
      </c>
    </row>
    <row r="348" spans="1:18" ht="27.75" customHeight="1" x14ac:dyDescent="0.25">
      <c r="A348" s="5" t="s">
        <v>8</v>
      </c>
      <c r="B348" s="168" t="s">
        <v>228</v>
      </c>
      <c r="C348" s="6" t="s">
        <v>9</v>
      </c>
      <c r="D348" s="6" t="s">
        <v>227</v>
      </c>
      <c r="E348" s="62">
        <v>30</v>
      </c>
      <c r="F348" s="27">
        <v>15</v>
      </c>
      <c r="G348" s="86">
        <v>144</v>
      </c>
      <c r="H348" s="86">
        <f t="shared" ref="H348" si="203">F348*G348</f>
        <v>2160</v>
      </c>
      <c r="I348" s="89">
        <v>44440</v>
      </c>
      <c r="J348" s="101">
        <v>45535</v>
      </c>
      <c r="K348" s="95">
        <f t="shared" si="191"/>
        <v>64800</v>
      </c>
      <c r="L348" s="92"/>
      <c r="M348" s="92"/>
      <c r="N348" s="83"/>
      <c r="O348" s="63"/>
      <c r="P348" s="93">
        <f t="shared" ref="P348" si="204">SUM(K348:M348)</f>
        <v>64800</v>
      </c>
      <c r="Q348" s="41" t="s">
        <v>446</v>
      </c>
      <c r="R348" s="4" t="s">
        <v>285</v>
      </c>
    </row>
    <row r="349" spans="1:18" ht="25.5" x14ac:dyDescent="0.25">
      <c r="A349" s="5" t="s">
        <v>8</v>
      </c>
      <c r="B349" s="168" t="s">
        <v>229</v>
      </c>
      <c r="C349" s="6" t="s">
        <v>9</v>
      </c>
      <c r="D349" s="6" t="s">
        <v>227</v>
      </c>
      <c r="E349" s="62">
        <v>30</v>
      </c>
      <c r="F349" s="27">
        <v>15</v>
      </c>
      <c r="G349" s="86">
        <v>32</v>
      </c>
      <c r="H349" s="86">
        <f t="shared" si="157"/>
        <v>480</v>
      </c>
      <c r="I349" s="89">
        <v>44197</v>
      </c>
      <c r="J349" s="101">
        <v>44439</v>
      </c>
      <c r="K349" s="95">
        <f t="shared" si="191"/>
        <v>14400</v>
      </c>
      <c r="L349" s="92"/>
      <c r="M349" s="92"/>
      <c r="N349" s="83"/>
      <c r="O349" s="63"/>
      <c r="P349" s="93">
        <f t="shared" si="196"/>
        <v>14400</v>
      </c>
      <c r="Q349" s="41" t="s">
        <v>427</v>
      </c>
      <c r="R349" s="4" t="s">
        <v>285</v>
      </c>
    </row>
    <row r="350" spans="1:18" ht="25.5" x14ac:dyDescent="0.25">
      <c r="A350" s="5" t="s">
        <v>8</v>
      </c>
      <c r="B350" s="168" t="s">
        <v>229</v>
      </c>
      <c r="C350" s="6" t="s">
        <v>9</v>
      </c>
      <c r="D350" s="6" t="s">
        <v>227</v>
      </c>
      <c r="E350" s="62">
        <v>30</v>
      </c>
      <c r="F350" s="27">
        <v>15</v>
      </c>
      <c r="G350" s="86">
        <v>144</v>
      </c>
      <c r="H350" s="86">
        <f t="shared" si="157"/>
        <v>2160</v>
      </c>
      <c r="I350" s="89">
        <v>44440</v>
      </c>
      <c r="J350" s="101">
        <v>45535</v>
      </c>
      <c r="K350" s="95">
        <f t="shared" si="191"/>
        <v>64800</v>
      </c>
      <c r="L350" s="92"/>
      <c r="M350" s="92"/>
      <c r="N350" s="83"/>
      <c r="O350" s="63"/>
      <c r="P350" s="93">
        <f t="shared" ref="P350" si="205">SUM(K350:M350)</f>
        <v>64800</v>
      </c>
      <c r="Q350" s="41" t="s">
        <v>446</v>
      </c>
      <c r="R350" s="4" t="s">
        <v>285</v>
      </c>
    </row>
    <row r="351" spans="1:18" ht="25.5" x14ac:dyDescent="0.25">
      <c r="A351" s="5" t="s">
        <v>8</v>
      </c>
      <c r="B351" s="168" t="s">
        <v>230</v>
      </c>
      <c r="C351" s="6" t="s">
        <v>9</v>
      </c>
      <c r="D351" s="5" t="s">
        <v>227</v>
      </c>
      <c r="E351" s="62">
        <v>30</v>
      </c>
      <c r="F351" s="27">
        <v>15</v>
      </c>
      <c r="G351" s="86">
        <v>32</v>
      </c>
      <c r="H351" s="86">
        <f t="shared" si="157"/>
        <v>480</v>
      </c>
      <c r="I351" s="89">
        <v>44197</v>
      </c>
      <c r="J351" s="101">
        <v>44439</v>
      </c>
      <c r="K351" s="95">
        <f t="shared" si="191"/>
        <v>14400</v>
      </c>
      <c r="L351" s="92"/>
      <c r="M351" s="92"/>
      <c r="N351" s="83"/>
      <c r="O351" s="63"/>
      <c r="P351" s="93">
        <f t="shared" si="196"/>
        <v>14400</v>
      </c>
      <c r="Q351" s="41" t="s">
        <v>427</v>
      </c>
      <c r="R351" s="4" t="s">
        <v>285</v>
      </c>
    </row>
    <row r="352" spans="1:18" ht="25.5" x14ac:dyDescent="0.25">
      <c r="A352" s="5" t="s">
        <v>8</v>
      </c>
      <c r="B352" s="168" t="s">
        <v>230</v>
      </c>
      <c r="C352" s="6" t="s">
        <v>9</v>
      </c>
      <c r="D352" s="5" t="s">
        <v>227</v>
      </c>
      <c r="E352" s="62">
        <v>30</v>
      </c>
      <c r="F352" s="27">
        <v>15</v>
      </c>
      <c r="G352" s="86">
        <v>144</v>
      </c>
      <c r="H352" s="86">
        <f t="shared" ref="H352" si="206">F352*G352</f>
        <v>2160</v>
      </c>
      <c r="I352" s="89">
        <v>44440</v>
      </c>
      <c r="J352" s="101">
        <v>45535</v>
      </c>
      <c r="K352" s="95">
        <f t="shared" si="191"/>
        <v>64800</v>
      </c>
      <c r="L352" s="92"/>
      <c r="M352" s="92"/>
      <c r="N352" s="83"/>
      <c r="O352" s="63"/>
      <c r="P352" s="93">
        <f t="shared" ref="P352" si="207">SUM(K352:M352)</f>
        <v>64800</v>
      </c>
      <c r="Q352" s="41" t="s">
        <v>446</v>
      </c>
      <c r="R352" s="4" t="s">
        <v>285</v>
      </c>
    </row>
    <row r="353" spans="1:18" ht="25.5" x14ac:dyDescent="0.25">
      <c r="A353" s="5" t="s">
        <v>8</v>
      </c>
      <c r="B353" s="168" t="s">
        <v>231</v>
      </c>
      <c r="C353" s="5" t="s">
        <v>9</v>
      </c>
      <c r="D353" s="5" t="s">
        <v>227</v>
      </c>
      <c r="E353" s="100">
        <v>22</v>
      </c>
      <c r="F353" s="15">
        <v>10</v>
      </c>
      <c r="G353" s="86">
        <v>32</v>
      </c>
      <c r="H353" s="86">
        <f t="shared" si="157"/>
        <v>320</v>
      </c>
      <c r="I353" s="89">
        <v>44197</v>
      </c>
      <c r="J353" s="101">
        <v>44439</v>
      </c>
      <c r="K353" s="95">
        <f t="shared" si="191"/>
        <v>7040</v>
      </c>
      <c r="L353" s="92"/>
      <c r="M353" s="92"/>
      <c r="N353" s="83"/>
      <c r="O353" s="63"/>
      <c r="P353" s="93">
        <f t="shared" si="196"/>
        <v>7040</v>
      </c>
      <c r="Q353" s="41" t="s">
        <v>427</v>
      </c>
      <c r="R353" s="4" t="s">
        <v>285</v>
      </c>
    </row>
    <row r="354" spans="1:18" ht="27" customHeight="1" x14ac:dyDescent="0.25">
      <c r="A354" s="5" t="s">
        <v>8</v>
      </c>
      <c r="B354" s="168" t="s">
        <v>231</v>
      </c>
      <c r="C354" s="5" t="s">
        <v>9</v>
      </c>
      <c r="D354" s="5" t="s">
        <v>227</v>
      </c>
      <c r="E354" s="62">
        <v>30</v>
      </c>
      <c r="F354" s="27">
        <v>10</v>
      </c>
      <c r="G354" s="86">
        <v>144</v>
      </c>
      <c r="H354" s="86">
        <f t="shared" ref="H354" si="208">F354*G354</f>
        <v>1440</v>
      </c>
      <c r="I354" s="89">
        <v>44440</v>
      </c>
      <c r="J354" s="101">
        <v>45535</v>
      </c>
      <c r="K354" s="95">
        <f t="shared" si="191"/>
        <v>43200</v>
      </c>
      <c r="L354" s="92"/>
      <c r="M354" s="92"/>
      <c r="N354" s="83"/>
      <c r="O354" s="63"/>
      <c r="P354" s="93">
        <f t="shared" ref="P354" si="209">SUM(K354:M354)</f>
        <v>43200</v>
      </c>
      <c r="Q354" s="41" t="s">
        <v>446</v>
      </c>
      <c r="R354" s="4" t="s">
        <v>285</v>
      </c>
    </row>
    <row r="355" spans="1:18" ht="25.5" x14ac:dyDescent="0.25">
      <c r="A355" s="5" t="s">
        <v>8</v>
      </c>
      <c r="B355" s="168" t="s">
        <v>232</v>
      </c>
      <c r="C355" s="5" t="s">
        <v>9</v>
      </c>
      <c r="D355" s="5" t="s">
        <v>227</v>
      </c>
      <c r="E355" s="100">
        <v>22</v>
      </c>
      <c r="F355" s="15">
        <v>15</v>
      </c>
      <c r="G355" s="86">
        <v>32</v>
      </c>
      <c r="H355" s="86">
        <f t="shared" si="157"/>
        <v>480</v>
      </c>
      <c r="I355" s="89">
        <v>44197</v>
      </c>
      <c r="J355" s="101">
        <v>44439</v>
      </c>
      <c r="K355" s="95">
        <f t="shared" si="191"/>
        <v>10560</v>
      </c>
      <c r="L355" s="92"/>
      <c r="M355" s="92"/>
      <c r="N355" s="83"/>
      <c r="O355" s="63"/>
      <c r="P355" s="93">
        <f t="shared" si="196"/>
        <v>10560</v>
      </c>
      <c r="Q355" s="41" t="s">
        <v>427</v>
      </c>
      <c r="R355" s="4" t="s">
        <v>285</v>
      </c>
    </row>
    <row r="356" spans="1:18" ht="25.5" x14ac:dyDescent="0.25">
      <c r="A356" s="5" t="s">
        <v>8</v>
      </c>
      <c r="B356" s="168" t="s">
        <v>232</v>
      </c>
      <c r="C356" s="5" t="s">
        <v>9</v>
      </c>
      <c r="D356" s="5" t="s">
        <v>227</v>
      </c>
      <c r="E356" s="100">
        <v>30</v>
      </c>
      <c r="F356" s="15">
        <v>15</v>
      </c>
      <c r="G356" s="86">
        <v>144</v>
      </c>
      <c r="H356" s="86">
        <f t="shared" ref="H356" si="210">F356*G356</f>
        <v>2160</v>
      </c>
      <c r="I356" s="89">
        <v>44440</v>
      </c>
      <c r="J356" s="101">
        <v>45535</v>
      </c>
      <c r="K356" s="95">
        <f t="shared" ref="K356:K374" si="211">(E356*F356*G356)</f>
        <v>64800</v>
      </c>
      <c r="L356" s="92"/>
      <c r="M356" s="92"/>
      <c r="N356" s="83"/>
      <c r="O356" s="63"/>
      <c r="P356" s="93">
        <f t="shared" ref="P356" si="212">SUM(K356:M356)</f>
        <v>64800</v>
      </c>
      <c r="Q356" s="41" t="s">
        <v>446</v>
      </c>
      <c r="R356" s="4" t="s">
        <v>285</v>
      </c>
    </row>
    <row r="357" spans="1:18" ht="25.5" x14ac:dyDescent="0.25">
      <c r="A357" s="5" t="s">
        <v>8</v>
      </c>
      <c r="B357" s="104" t="s">
        <v>233</v>
      </c>
      <c r="C357" s="6" t="s">
        <v>9</v>
      </c>
      <c r="D357" s="6" t="s">
        <v>227</v>
      </c>
      <c r="E357" s="62">
        <v>22</v>
      </c>
      <c r="F357" s="27">
        <v>12</v>
      </c>
      <c r="G357" s="86">
        <v>32</v>
      </c>
      <c r="H357" s="86">
        <f t="shared" si="157"/>
        <v>384</v>
      </c>
      <c r="I357" s="89">
        <v>44197</v>
      </c>
      <c r="J357" s="101">
        <v>44439</v>
      </c>
      <c r="K357" s="95">
        <f t="shared" si="211"/>
        <v>8448</v>
      </c>
      <c r="L357" s="92"/>
      <c r="M357" s="92"/>
      <c r="N357" s="83"/>
      <c r="O357" s="63"/>
      <c r="P357" s="93">
        <f t="shared" si="196"/>
        <v>8448</v>
      </c>
      <c r="Q357" s="41" t="s">
        <v>427</v>
      </c>
      <c r="R357" s="4" t="s">
        <v>285</v>
      </c>
    </row>
    <row r="358" spans="1:18" ht="25.5" x14ac:dyDescent="0.25">
      <c r="A358" s="5" t="s">
        <v>8</v>
      </c>
      <c r="B358" s="104" t="s">
        <v>233</v>
      </c>
      <c r="C358" s="6" t="s">
        <v>9</v>
      </c>
      <c r="D358" s="6" t="s">
        <v>227</v>
      </c>
      <c r="E358" s="62">
        <v>30</v>
      </c>
      <c r="F358" s="27">
        <v>15</v>
      </c>
      <c r="G358" s="86">
        <v>144</v>
      </c>
      <c r="H358" s="86">
        <f t="shared" ref="H358" si="213">F358*G358</f>
        <v>2160</v>
      </c>
      <c r="I358" s="89">
        <v>44440</v>
      </c>
      <c r="J358" s="101">
        <v>45535</v>
      </c>
      <c r="K358" s="95">
        <f t="shared" si="211"/>
        <v>64800</v>
      </c>
      <c r="L358" s="92"/>
      <c r="M358" s="92"/>
      <c r="N358" s="83"/>
      <c r="O358" s="63"/>
      <c r="P358" s="93">
        <f t="shared" ref="P358" si="214">SUM(K358:M358)</f>
        <v>64800</v>
      </c>
      <c r="Q358" s="41" t="s">
        <v>446</v>
      </c>
      <c r="R358" s="4" t="s">
        <v>285</v>
      </c>
    </row>
    <row r="359" spans="1:18" ht="25.5" x14ac:dyDescent="0.25">
      <c r="A359" s="5" t="s">
        <v>8</v>
      </c>
      <c r="B359" s="104" t="s">
        <v>234</v>
      </c>
      <c r="C359" s="6" t="s">
        <v>9</v>
      </c>
      <c r="D359" s="6" t="s">
        <v>227</v>
      </c>
      <c r="E359" s="62">
        <v>22</v>
      </c>
      <c r="F359" s="27">
        <v>10</v>
      </c>
      <c r="G359" s="86">
        <v>32</v>
      </c>
      <c r="H359" s="86">
        <f t="shared" si="157"/>
        <v>320</v>
      </c>
      <c r="I359" s="89">
        <v>44197</v>
      </c>
      <c r="J359" s="101">
        <v>44439</v>
      </c>
      <c r="K359" s="95">
        <f t="shared" si="211"/>
        <v>7040</v>
      </c>
      <c r="L359" s="92"/>
      <c r="M359" s="92"/>
      <c r="N359" s="83"/>
      <c r="O359" s="63"/>
      <c r="P359" s="93">
        <f t="shared" si="196"/>
        <v>7040</v>
      </c>
      <c r="Q359" s="41" t="s">
        <v>427</v>
      </c>
      <c r="R359" s="4" t="s">
        <v>285</v>
      </c>
    </row>
    <row r="360" spans="1:18" ht="25.5" x14ac:dyDescent="0.25">
      <c r="A360" s="5" t="s">
        <v>8</v>
      </c>
      <c r="B360" s="104" t="s">
        <v>234</v>
      </c>
      <c r="C360" s="6" t="s">
        <v>9</v>
      </c>
      <c r="D360" s="6" t="s">
        <v>227</v>
      </c>
      <c r="E360" s="62">
        <v>30</v>
      </c>
      <c r="F360" s="27">
        <v>10</v>
      </c>
      <c r="G360" s="86">
        <v>144</v>
      </c>
      <c r="H360" s="86">
        <f t="shared" ref="H360" si="215">F360*G360</f>
        <v>1440</v>
      </c>
      <c r="I360" s="89">
        <v>44440</v>
      </c>
      <c r="J360" s="101">
        <v>45535</v>
      </c>
      <c r="K360" s="95">
        <f t="shared" si="211"/>
        <v>43200</v>
      </c>
      <c r="L360" s="92"/>
      <c r="M360" s="92"/>
      <c r="N360" s="83"/>
      <c r="O360" s="63"/>
      <c r="P360" s="93">
        <f t="shared" ref="P360" si="216">SUM(K360:M360)</f>
        <v>43200</v>
      </c>
      <c r="Q360" s="41" t="s">
        <v>446</v>
      </c>
      <c r="R360" s="4" t="s">
        <v>285</v>
      </c>
    </row>
    <row r="361" spans="1:18" ht="25.5" x14ac:dyDescent="0.25">
      <c r="A361" s="5" t="s">
        <v>8</v>
      </c>
      <c r="B361" s="104" t="s">
        <v>235</v>
      </c>
      <c r="C361" s="6" t="s">
        <v>9</v>
      </c>
      <c r="D361" s="6" t="s">
        <v>227</v>
      </c>
      <c r="E361" s="62">
        <v>22</v>
      </c>
      <c r="F361" s="27">
        <v>2</v>
      </c>
      <c r="G361" s="86">
        <v>48</v>
      </c>
      <c r="H361" s="86">
        <f t="shared" si="157"/>
        <v>96</v>
      </c>
      <c r="I361" s="89">
        <v>43831</v>
      </c>
      <c r="J361" s="101">
        <v>44286</v>
      </c>
      <c r="K361" s="95">
        <f t="shared" si="211"/>
        <v>2112</v>
      </c>
      <c r="L361" s="92"/>
      <c r="M361" s="92"/>
      <c r="N361" s="83"/>
      <c r="O361" s="63"/>
      <c r="P361" s="93">
        <f t="shared" si="196"/>
        <v>2112</v>
      </c>
      <c r="Q361" s="41" t="s">
        <v>341</v>
      </c>
      <c r="R361" s="4" t="s">
        <v>285</v>
      </c>
    </row>
    <row r="362" spans="1:18" ht="25.5" x14ac:dyDescent="0.25">
      <c r="A362" s="5" t="s">
        <v>8</v>
      </c>
      <c r="B362" s="104" t="s">
        <v>236</v>
      </c>
      <c r="C362" s="6" t="s">
        <v>9</v>
      </c>
      <c r="D362" s="6" t="s">
        <v>227</v>
      </c>
      <c r="E362" s="62">
        <v>22</v>
      </c>
      <c r="F362" s="27">
        <v>2</v>
      </c>
      <c r="G362" s="86">
        <v>32</v>
      </c>
      <c r="H362" s="86">
        <f t="shared" si="157"/>
        <v>64</v>
      </c>
      <c r="I362" s="89">
        <v>44197</v>
      </c>
      <c r="J362" s="101">
        <v>44439</v>
      </c>
      <c r="K362" s="95">
        <f t="shared" si="211"/>
        <v>1408</v>
      </c>
      <c r="L362" s="92"/>
      <c r="M362" s="92"/>
      <c r="N362" s="83"/>
      <c r="O362" s="63"/>
      <c r="P362" s="93">
        <f t="shared" si="196"/>
        <v>1408</v>
      </c>
      <c r="Q362" s="41" t="s">
        <v>427</v>
      </c>
      <c r="R362" s="4" t="s">
        <v>285</v>
      </c>
    </row>
    <row r="363" spans="1:18" ht="26.25" customHeight="1" x14ac:dyDescent="0.25">
      <c r="A363" s="5" t="s">
        <v>8</v>
      </c>
      <c r="B363" s="104" t="s">
        <v>350</v>
      </c>
      <c r="C363" s="6" t="s">
        <v>9</v>
      </c>
      <c r="D363" s="6" t="s">
        <v>227</v>
      </c>
      <c r="E363" s="62">
        <v>30</v>
      </c>
      <c r="F363" s="27">
        <v>10</v>
      </c>
      <c r="G363" s="86">
        <v>144</v>
      </c>
      <c r="H363" s="86">
        <f t="shared" si="157"/>
        <v>1440</v>
      </c>
      <c r="I363" s="89">
        <v>44440</v>
      </c>
      <c r="J363" s="101">
        <v>45535</v>
      </c>
      <c r="K363" s="95">
        <f t="shared" si="211"/>
        <v>43200</v>
      </c>
      <c r="L363" s="92"/>
      <c r="M363" s="92"/>
      <c r="N363" s="83"/>
      <c r="O363" s="63"/>
      <c r="P363" s="93">
        <f t="shared" si="196"/>
        <v>43200</v>
      </c>
      <c r="Q363" s="41" t="s">
        <v>446</v>
      </c>
      <c r="R363" s="4" t="s">
        <v>285</v>
      </c>
    </row>
    <row r="364" spans="1:18" ht="26.25" customHeight="1" x14ac:dyDescent="0.25">
      <c r="A364" s="5" t="s">
        <v>8</v>
      </c>
      <c r="B364" s="104" t="s">
        <v>349</v>
      </c>
      <c r="C364" s="6" t="s">
        <v>9</v>
      </c>
      <c r="D364" s="6" t="s">
        <v>227</v>
      </c>
      <c r="E364" s="62">
        <v>30</v>
      </c>
      <c r="F364" s="27">
        <v>10</v>
      </c>
      <c r="G364" s="86">
        <v>144</v>
      </c>
      <c r="H364" s="86">
        <f t="shared" ref="H364" si="217">F364*G364</f>
        <v>1440</v>
      </c>
      <c r="I364" s="89">
        <v>44440</v>
      </c>
      <c r="J364" s="101">
        <v>45535</v>
      </c>
      <c r="K364" s="95">
        <f t="shared" si="211"/>
        <v>43200</v>
      </c>
      <c r="L364" s="92"/>
      <c r="M364" s="92"/>
      <c r="N364" s="83"/>
      <c r="O364" s="63"/>
      <c r="P364" s="93">
        <f t="shared" ref="P364" si="218">SUM(K364:M364)</f>
        <v>43200</v>
      </c>
      <c r="Q364" s="41" t="s">
        <v>446</v>
      </c>
      <c r="R364" s="4" t="s">
        <v>285</v>
      </c>
    </row>
    <row r="365" spans="1:18" ht="25.5" x14ac:dyDescent="0.25">
      <c r="A365" s="5" t="s">
        <v>8</v>
      </c>
      <c r="B365" s="104" t="s">
        <v>237</v>
      </c>
      <c r="C365" s="6" t="s">
        <v>9</v>
      </c>
      <c r="D365" s="6" t="s">
        <v>227</v>
      </c>
      <c r="E365" s="62">
        <v>22</v>
      </c>
      <c r="F365" s="27">
        <v>2</v>
      </c>
      <c r="G365" s="86">
        <v>32</v>
      </c>
      <c r="H365" s="86">
        <f t="shared" si="157"/>
        <v>64</v>
      </c>
      <c r="I365" s="89">
        <v>44197</v>
      </c>
      <c r="J365" s="101">
        <v>44439</v>
      </c>
      <c r="K365" s="95">
        <f t="shared" si="211"/>
        <v>1408</v>
      </c>
      <c r="L365" s="92"/>
      <c r="M365" s="92"/>
      <c r="N365" s="83"/>
      <c r="O365" s="63"/>
      <c r="P365" s="93">
        <f t="shared" si="196"/>
        <v>1408</v>
      </c>
      <c r="Q365" s="41" t="s">
        <v>427</v>
      </c>
      <c r="R365" s="4" t="s">
        <v>285</v>
      </c>
    </row>
    <row r="366" spans="1:18" ht="25.5" x14ac:dyDescent="0.25">
      <c r="A366" s="5" t="s">
        <v>8</v>
      </c>
      <c r="B366" s="104" t="s">
        <v>238</v>
      </c>
      <c r="C366" s="6" t="s">
        <v>9</v>
      </c>
      <c r="D366" s="6" t="s">
        <v>227</v>
      </c>
      <c r="E366" s="62">
        <v>22</v>
      </c>
      <c r="F366" s="27">
        <v>2</v>
      </c>
      <c r="G366" s="86">
        <v>32</v>
      </c>
      <c r="H366" s="86">
        <f t="shared" si="157"/>
        <v>64</v>
      </c>
      <c r="I366" s="89">
        <v>44197</v>
      </c>
      <c r="J366" s="101">
        <v>44439</v>
      </c>
      <c r="K366" s="95">
        <f t="shared" si="211"/>
        <v>1408</v>
      </c>
      <c r="L366" s="92"/>
      <c r="M366" s="92"/>
      <c r="N366" s="83"/>
      <c r="O366" s="63"/>
      <c r="P366" s="93">
        <f t="shared" si="196"/>
        <v>1408</v>
      </c>
      <c r="Q366" s="41" t="s">
        <v>427</v>
      </c>
      <c r="R366" s="4" t="s">
        <v>285</v>
      </c>
    </row>
    <row r="367" spans="1:18" ht="25.5" x14ac:dyDescent="0.25">
      <c r="A367" s="5" t="s">
        <v>8</v>
      </c>
      <c r="B367" s="104" t="s">
        <v>239</v>
      </c>
      <c r="C367" s="6" t="s">
        <v>9</v>
      </c>
      <c r="D367" s="6" t="s">
        <v>227</v>
      </c>
      <c r="E367" s="62">
        <v>22</v>
      </c>
      <c r="F367" s="27">
        <v>12</v>
      </c>
      <c r="G367" s="86">
        <v>32</v>
      </c>
      <c r="H367" s="86">
        <f t="shared" si="157"/>
        <v>384</v>
      </c>
      <c r="I367" s="89">
        <v>44197</v>
      </c>
      <c r="J367" s="101">
        <v>44439</v>
      </c>
      <c r="K367" s="95">
        <f t="shared" si="211"/>
        <v>8448</v>
      </c>
      <c r="L367" s="92"/>
      <c r="M367" s="92"/>
      <c r="N367" s="83"/>
      <c r="O367" s="63"/>
      <c r="P367" s="93">
        <f t="shared" si="196"/>
        <v>8448</v>
      </c>
      <c r="Q367" s="41" t="s">
        <v>427</v>
      </c>
      <c r="R367" s="4" t="s">
        <v>285</v>
      </c>
    </row>
    <row r="368" spans="1:18" ht="25.5" x14ac:dyDescent="0.25">
      <c r="A368" s="5" t="s">
        <v>8</v>
      </c>
      <c r="B368" s="104" t="s">
        <v>240</v>
      </c>
      <c r="C368" s="6" t="s">
        <v>9</v>
      </c>
      <c r="D368" s="6" t="s">
        <v>227</v>
      </c>
      <c r="E368" s="62">
        <v>22</v>
      </c>
      <c r="F368" s="27">
        <v>2</v>
      </c>
      <c r="G368" s="86">
        <v>48</v>
      </c>
      <c r="H368" s="86">
        <f t="shared" si="157"/>
        <v>96</v>
      </c>
      <c r="I368" s="89">
        <v>43831</v>
      </c>
      <c r="J368" s="101">
        <v>44286</v>
      </c>
      <c r="K368" s="95">
        <f t="shared" si="211"/>
        <v>2112</v>
      </c>
      <c r="L368" s="92"/>
      <c r="M368" s="92"/>
      <c r="N368" s="83"/>
      <c r="O368" s="63"/>
      <c r="P368" s="93">
        <f t="shared" si="196"/>
        <v>2112</v>
      </c>
      <c r="Q368" s="41" t="s">
        <v>341</v>
      </c>
      <c r="R368" s="4" t="s">
        <v>285</v>
      </c>
    </row>
    <row r="369" spans="1:18" ht="25.5" x14ac:dyDescent="0.25">
      <c r="A369" s="5" t="s">
        <v>8</v>
      </c>
      <c r="B369" s="104" t="s">
        <v>241</v>
      </c>
      <c r="C369" s="6" t="s">
        <v>9</v>
      </c>
      <c r="D369" s="6" t="s">
        <v>227</v>
      </c>
      <c r="E369" s="62">
        <v>22</v>
      </c>
      <c r="F369" s="27">
        <v>2</v>
      </c>
      <c r="G369" s="86">
        <v>32</v>
      </c>
      <c r="H369" s="86">
        <f t="shared" si="157"/>
        <v>64</v>
      </c>
      <c r="I369" s="89">
        <v>44197</v>
      </c>
      <c r="J369" s="101">
        <v>44439</v>
      </c>
      <c r="K369" s="95">
        <f t="shared" si="211"/>
        <v>1408</v>
      </c>
      <c r="L369" s="63"/>
      <c r="M369" s="63"/>
      <c r="N369" s="83"/>
      <c r="O369" s="63"/>
      <c r="P369" s="93">
        <f t="shared" si="196"/>
        <v>1408</v>
      </c>
      <c r="Q369" s="41" t="s">
        <v>427</v>
      </c>
      <c r="R369" s="4" t="s">
        <v>285</v>
      </c>
    </row>
    <row r="370" spans="1:18" ht="25.5" x14ac:dyDescent="0.25">
      <c r="A370" s="5" t="s">
        <v>8</v>
      </c>
      <c r="B370" s="104" t="s">
        <v>447</v>
      </c>
      <c r="C370" s="6" t="s">
        <v>9</v>
      </c>
      <c r="D370" s="6" t="s">
        <v>227</v>
      </c>
      <c r="E370" s="62">
        <v>30</v>
      </c>
      <c r="F370" s="27">
        <v>10</v>
      </c>
      <c r="G370" s="86">
        <v>144</v>
      </c>
      <c r="H370" s="86">
        <f t="shared" ref="H370:H371" si="219">F370*G370</f>
        <v>1440</v>
      </c>
      <c r="I370" s="89">
        <v>44440</v>
      </c>
      <c r="J370" s="101">
        <v>45535</v>
      </c>
      <c r="K370" s="95">
        <f t="shared" si="211"/>
        <v>43200</v>
      </c>
      <c r="L370" s="92"/>
      <c r="M370" s="92"/>
      <c r="N370" s="83"/>
      <c r="O370" s="63"/>
      <c r="P370" s="93">
        <f t="shared" ref="P370:P371" si="220">SUM(K370:M370)</f>
        <v>43200</v>
      </c>
      <c r="Q370" s="41" t="s">
        <v>446</v>
      </c>
      <c r="R370" s="4" t="s">
        <v>285</v>
      </c>
    </row>
    <row r="371" spans="1:18" ht="25.5" x14ac:dyDescent="0.25">
      <c r="A371" s="5" t="s">
        <v>8</v>
      </c>
      <c r="B371" s="104" t="s">
        <v>566</v>
      </c>
      <c r="C371" s="6" t="s">
        <v>571</v>
      </c>
      <c r="D371" s="6" t="s">
        <v>227</v>
      </c>
      <c r="E371" s="62">
        <v>18</v>
      </c>
      <c r="F371" s="166">
        <v>10</v>
      </c>
      <c r="G371" s="27">
        <v>124</v>
      </c>
      <c r="H371" s="86">
        <f t="shared" si="219"/>
        <v>1240</v>
      </c>
      <c r="I371" s="89">
        <v>44593</v>
      </c>
      <c r="J371" s="101">
        <v>45535</v>
      </c>
      <c r="K371" s="95">
        <f t="shared" si="211"/>
        <v>22320</v>
      </c>
      <c r="L371" s="92"/>
      <c r="M371" s="92"/>
      <c r="N371" s="83">
        <f>K371*4%</f>
        <v>892.80000000000007</v>
      </c>
      <c r="O371" s="63"/>
      <c r="P371" s="93">
        <f t="shared" si="220"/>
        <v>22320</v>
      </c>
      <c r="Q371" s="41" t="s">
        <v>568</v>
      </c>
      <c r="R371" s="4" t="s">
        <v>285</v>
      </c>
    </row>
    <row r="372" spans="1:18" ht="25.5" x14ac:dyDescent="0.25">
      <c r="A372" s="5" t="s">
        <v>8</v>
      </c>
      <c r="B372" s="167" t="s">
        <v>283</v>
      </c>
      <c r="C372" s="6" t="s">
        <v>9</v>
      </c>
      <c r="D372" s="6" t="s">
        <v>97</v>
      </c>
      <c r="E372" s="64">
        <v>22</v>
      </c>
      <c r="F372" s="6">
        <v>27</v>
      </c>
      <c r="G372" s="38">
        <v>48</v>
      </c>
      <c r="H372" s="38">
        <f>F372*G372</f>
        <v>1296</v>
      </c>
      <c r="I372" s="66">
        <v>43831</v>
      </c>
      <c r="J372" s="21">
        <v>44196</v>
      </c>
      <c r="K372" s="29">
        <f t="shared" si="211"/>
        <v>28512</v>
      </c>
      <c r="L372" s="12"/>
      <c r="M372" s="12"/>
      <c r="N372" s="11"/>
      <c r="O372" s="12"/>
      <c r="P372" s="65">
        <f t="shared" ref="P372" si="221">SUM(K372:M372)</f>
        <v>28512</v>
      </c>
      <c r="Q372" s="41" t="s">
        <v>342</v>
      </c>
      <c r="R372" s="4" t="s">
        <v>285</v>
      </c>
    </row>
    <row r="373" spans="1:18" ht="25.5" x14ac:dyDescent="0.25">
      <c r="A373" s="5" t="s">
        <v>8</v>
      </c>
      <c r="B373" s="167" t="s">
        <v>283</v>
      </c>
      <c r="C373" s="6" t="s">
        <v>9</v>
      </c>
      <c r="D373" s="6" t="s">
        <v>97</v>
      </c>
      <c r="E373" s="64">
        <v>22</v>
      </c>
      <c r="F373" s="6">
        <v>24</v>
      </c>
      <c r="G373" s="38">
        <v>48</v>
      </c>
      <c r="H373" s="38">
        <f>F373*G373</f>
        <v>1152</v>
      </c>
      <c r="I373" s="66">
        <v>44197</v>
      </c>
      <c r="J373" s="21">
        <v>44561</v>
      </c>
      <c r="K373" s="29">
        <f t="shared" si="211"/>
        <v>25344</v>
      </c>
      <c r="L373" s="12"/>
      <c r="M373" s="12"/>
      <c r="N373" s="11"/>
      <c r="O373" s="12"/>
      <c r="P373" s="65">
        <f t="shared" ref="P373" si="222">SUM(K373:M373)</f>
        <v>25344</v>
      </c>
      <c r="Q373" s="41" t="s">
        <v>429</v>
      </c>
      <c r="R373" s="4" t="s">
        <v>285</v>
      </c>
    </row>
    <row r="374" spans="1:18" ht="25.5" x14ac:dyDescent="0.25">
      <c r="A374" s="5" t="s">
        <v>8</v>
      </c>
      <c r="B374" s="167" t="s">
        <v>398</v>
      </c>
      <c r="C374" s="27" t="s">
        <v>9</v>
      </c>
      <c r="D374" s="6" t="s">
        <v>97</v>
      </c>
      <c r="E374" s="62">
        <v>22</v>
      </c>
      <c r="F374" s="27">
        <v>15</v>
      </c>
      <c r="G374" s="86">
        <v>48</v>
      </c>
      <c r="H374" s="86">
        <f t="shared" ref="H374" si="223">F374*G374</f>
        <v>720</v>
      </c>
      <c r="I374" s="94">
        <v>44200</v>
      </c>
      <c r="J374" s="101">
        <v>44561</v>
      </c>
      <c r="K374" s="77">
        <f t="shared" si="211"/>
        <v>15840</v>
      </c>
      <c r="L374" s="63"/>
      <c r="M374" s="63"/>
      <c r="N374" s="59"/>
      <c r="O374" s="92"/>
      <c r="P374" s="93">
        <f t="shared" ref="P374" si="224">SUM(K374:M374)</f>
        <v>15840</v>
      </c>
      <c r="Q374" s="41" t="s">
        <v>399</v>
      </c>
      <c r="R374" s="4" t="s">
        <v>285</v>
      </c>
    </row>
    <row r="375" spans="1:18" ht="51" x14ac:dyDescent="0.25">
      <c r="A375" s="5" t="s">
        <v>8</v>
      </c>
      <c r="B375" s="104" t="s">
        <v>87</v>
      </c>
      <c r="C375" s="5" t="s">
        <v>9</v>
      </c>
      <c r="D375" s="5" t="s">
        <v>35</v>
      </c>
      <c r="E375" s="7">
        <v>22</v>
      </c>
      <c r="F375" s="15">
        <v>14</v>
      </c>
      <c r="G375" s="6">
        <v>40</v>
      </c>
      <c r="H375" s="38">
        <f>F375*G375</f>
        <v>560</v>
      </c>
      <c r="I375" s="66">
        <v>43831</v>
      </c>
      <c r="J375" s="21">
        <v>44865</v>
      </c>
      <c r="K375" s="29">
        <f>(E375*F375*G375)</f>
        <v>12320</v>
      </c>
      <c r="L375" s="12"/>
      <c r="M375" s="12"/>
      <c r="N375" s="12"/>
      <c r="O375" s="12"/>
      <c r="P375" s="12">
        <f>K375+L375+M375+N375+O375</f>
        <v>12320</v>
      </c>
      <c r="Q375" s="41" t="s">
        <v>573</v>
      </c>
      <c r="R375" s="4" t="s">
        <v>285</v>
      </c>
    </row>
    <row r="376" spans="1:18" ht="25.5" x14ac:dyDescent="0.25">
      <c r="A376" s="5" t="s">
        <v>8</v>
      </c>
      <c r="B376" s="119" t="s">
        <v>400</v>
      </c>
      <c r="C376" s="15" t="s">
        <v>9</v>
      </c>
      <c r="D376" s="34" t="s">
        <v>16</v>
      </c>
      <c r="E376" s="76">
        <v>22</v>
      </c>
      <c r="F376" s="15">
        <v>34</v>
      </c>
      <c r="G376" s="27">
        <v>49</v>
      </c>
      <c r="H376" s="86">
        <f t="shared" ref="H376:H382" si="225">F376*G376</f>
        <v>1666</v>
      </c>
      <c r="I376" s="94">
        <v>44193</v>
      </c>
      <c r="J376" s="101">
        <v>44561</v>
      </c>
      <c r="K376" s="77">
        <f>(E376*F376*G376)</f>
        <v>36652</v>
      </c>
      <c r="L376" s="63"/>
      <c r="M376" s="63"/>
      <c r="N376" s="63"/>
      <c r="O376" s="63"/>
      <c r="P376" s="93">
        <f t="shared" ref="P376" si="226">SUM(K376:M376)</f>
        <v>36652</v>
      </c>
      <c r="Q376" s="41" t="s">
        <v>401</v>
      </c>
      <c r="R376" s="4" t="s">
        <v>285</v>
      </c>
    </row>
    <row r="377" spans="1:18" ht="25.5" x14ac:dyDescent="0.25">
      <c r="A377" s="5" t="s">
        <v>8</v>
      </c>
      <c r="B377" s="104" t="s">
        <v>245</v>
      </c>
      <c r="C377" s="5" t="s">
        <v>9</v>
      </c>
      <c r="D377" s="5" t="s">
        <v>244</v>
      </c>
      <c r="E377" s="76">
        <v>28</v>
      </c>
      <c r="F377" s="15">
        <v>7</v>
      </c>
      <c r="G377" s="86">
        <v>35</v>
      </c>
      <c r="H377" s="27">
        <f t="shared" si="225"/>
        <v>245</v>
      </c>
      <c r="I377" s="89">
        <v>44197</v>
      </c>
      <c r="J377" s="101">
        <v>44316</v>
      </c>
      <c r="K377" s="63">
        <f>E377*F377*G377</f>
        <v>6860</v>
      </c>
      <c r="L377" s="92"/>
      <c r="M377" s="92"/>
      <c r="N377" s="92"/>
      <c r="O377" s="63"/>
      <c r="P377" s="93">
        <f t="shared" ref="P377:P378" si="227">SUM(K377:M377)</f>
        <v>6860</v>
      </c>
      <c r="Q377" s="41" t="s">
        <v>432</v>
      </c>
      <c r="R377" s="4" t="s">
        <v>285</v>
      </c>
    </row>
    <row r="378" spans="1:18" ht="25.5" x14ac:dyDescent="0.25">
      <c r="A378" s="5" t="s">
        <v>8</v>
      </c>
      <c r="B378" s="138" t="s">
        <v>186</v>
      </c>
      <c r="C378" s="43" t="s">
        <v>9</v>
      </c>
      <c r="D378" s="5" t="s">
        <v>244</v>
      </c>
      <c r="E378" s="56">
        <v>28</v>
      </c>
      <c r="F378" s="44">
        <v>7</v>
      </c>
      <c r="G378" s="86">
        <v>13</v>
      </c>
      <c r="H378" s="46">
        <f t="shared" si="225"/>
        <v>91</v>
      </c>
      <c r="I378" s="89">
        <v>44197</v>
      </c>
      <c r="J378" s="101">
        <v>44316</v>
      </c>
      <c r="K378" s="58">
        <f>E378*F378*G378</f>
        <v>2548</v>
      </c>
      <c r="L378" s="83"/>
      <c r="M378" s="83"/>
      <c r="N378" s="83"/>
      <c r="O378" s="84"/>
      <c r="P378" s="93">
        <f t="shared" si="227"/>
        <v>2548</v>
      </c>
      <c r="Q378" s="41" t="s">
        <v>432</v>
      </c>
      <c r="R378" s="4" t="s">
        <v>285</v>
      </c>
    </row>
    <row r="379" spans="1:18" ht="25.5" x14ac:dyDescent="0.25">
      <c r="A379" s="5" t="s">
        <v>8</v>
      </c>
      <c r="B379" s="104" t="s">
        <v>247</v>
      </c>
      <c r="C379" s="5" t="s">
        <v>9</v>
      </c>
      <c r="D379" s="5" t="s">
        <v>246</v>
      </c>
      <c r="E379" s="76">
        <v>22</v>
      </c>
      <c r="F379" s="15">
        <v>10</v>
      </c>
      <c r="G379" s="86">
        <v>24</v>
      </c>
      <c r="H379" s="27">
        <f t="shared" si="225"/>
        <v>240</v>
      </c>
      <c r="I379" s="89">
        <v>43831</v>
      </c>
      <c r="J379" s="101">
        <v>44012</v>
      </c>
      <c r="K379" s="77">
        <f>E379*F379*G379</f>
        <v>5280</v>
      </c>
      <c r="L379" s="74"/>
      <c r="M379" s="63"/>
      <c r="N379" s="63"/>
      <c r="O379" s="63"/>
      <c r="P379" s="93">
        <f t="shared" ref="P379:P383" si="228">SUM(K379:M379)</f>
        <v>5280</v>
      </c>
      <c r="Q379" s="41" t="s">
        <v>342</v>
      </c>
      <c r="R379" s="4" t="s">
        <v>285</v>
      </c>
    </row>
    <row r="380" spans="1:18" ht="38.25" x14ac:dyDescent="0.25">
      <c r="A380" s="5" t="s">
        <v>8</v>
      </c>
      <c r="B380" s="104" t="s">
        <v>12</v>
      </c>
      <c r="C380" s="6" t="s">
        <v>9</v>
      </c>
      <c r="D380" s="6" t="s">
        <v>10</v>
      </c>
      <c r="E380" s="62">
        <v>22</v>
      </c>
      <c r="F380" s="102">
        <v>5</v>
      </c>
      <c r="G380" s="86">
        <v>12</v>
      </c>
      <c r="H380" s="27">
        <f t="shared" si="225"/>
        <v>60</v>
      </c>
      <c r="I380" s="89">
        <v>43831</v>
      </c>
      <c r="J380" s="101">
        <v>44651</v>
      </c>
      <c r="K380" s="77">
        <f>(E380*F380*G380)</f>
        <v>1320</v>
      </c>
      <c r="L380" s="74"/>
      <c r="M380" s="63"/>
      <c r="N380" s="63"/>
      <c r="O380" s="96"/>
      <c r="P380" s="93">
        <f t="shared" si="228"/>
        <v>1320</v>
      </c>
      <c r="Q380" s="41" t="s">
        <v>574</v>
      </c>
      <c r="R380" s="4" t="s">
        <v>285</v>
      </c>
    </row>
    <row r="381" spans="1:18" ht="25.5" x14ac:dyDescent="0.25">
      <c r="A381" s="5" t="s">
        <v>8</v>
      </c>
      <c r="B381" s="104" t="s">
        <v>248</v>
      </c>
      <c r="C381" s="6" t="s">
        <v>9</v>
      </c>
      <c r="D381" s="6" t="s">
        <v>86</v>
      </c>
      <c r="E381" s="62">
        <v>22</v>
      </c>
      <c r="F381" s="27">
        <v>6</v>
      </c>
      <c r="G381" s="86">
        <v>20</v>
      </c>
      <c r="H381" s="27">
        <f t="shared" si="225"/>
        <v>120</v>
      </c>
      <c r="I381" s="94">
        <v>43831</v>
      </c>
      <c r="J381" s="101">
        <v>43982</v>
      </c>
      <c r="K381" s="77">
        <f>E381*F381*G381</f>
        <v>2640</v>
      </c>
      <c r="L381" s="59"/>
      <c r="M381" s="63"/>
      <c r="N381" s="63"/>
      <c r="O381" s="63"/>
      <c r="P381" s="93">
        <f t="shared" si="228"/>
        <v>2640</v>
      </c>
      <c r="Q381" s="41" t="s">
        <v>342</v>
      </c>
      <c r="R381" s="4" t="s">
        <v>285</v>
      </c>
    </row>
    <row r="382" spans="1:18" ht="25.5" x14ac:dyDescent="0.25">
      <c r="A382" s="5" t="s">
        <v>8</v>
      </c>
      <c r="B382" s="104" t="s">
        <v>248</v>
      </c>
      <c r="C382" s="6" t="s">
        <v>9</v>
      </c>
      <c r="D382" s="6" t="s">
        <v>86</v>
      </c>
      <c r="E382" s="62">
        <v>22</v>
      </c>
      <c r="F382" s="27">
        <v>8</v>
      </c>
      <c r="G382" s="86">
        <v>28</v>
      </c>
      <c r="H382" s="27">
        <f t="shared" si="225"/>
        <v>224</v>
      </c>
      <c r="I382" s="94">
        <v>43983</v>
      </c>
      <c r="J382" s="101">
        <v>44196</v>
      </c>
      <c r="K382" s="77">
        <f>E382*F382*G382</f>
        <v>4928</v>
      </c>
      <c r="L382" s="59"/>
      <c r="M382" s="63"/>
      <c r="N382" s="63"/>
      <c r="O382" s="63"/>
      <c r="P382" s="93">
        <f t="shared" ref="P382" si="229">SUM(K382:M382)</f>
        <v>4928</v>
      </c>
      <c r="Q382" s="41" t="s">
        <v>402</v>
      </c>
      <c r="R382" s="4" t="s">
        <v>285</v>
      </c>
    </row>
    <row r="383" spans="1:18" s="23" customFormat="1" ht="25.5" x14ac:dyDescent="0.25">
      <c r="A383" s="5" t="s">
        <v>8</v>
      </c>
      <c r="B383" s="104" t="s">
        <v>343</v>
      </c>
      <c r="C383" s="6" t="s">
        <v>9</v>
      </c>
      <c r="D383" s="6" t="s">
        <v>20</v>
      </c>
      <c r="E383" s="62">
        <v>22</v>
      </c>
      <c r="F383" s="27">
        <v>6</v>
      </c>
      <c r="G383" s="86">
        <v>4</v>
      </c>
      <c r="H383" s="27">
        <f>F383*G383</f>
        <v>24</v>
      </c>
      <c r="I383" s="94">
        <v>43831</v>
      </c>
      <c r="J383" s="101">
        <v>43858</v>
      </c>
      <c r="K383" s="77">
        <v>398</v>
      </c>
      <c r="L383" s="59"/>
      <c r="M383" s="63"/>
      <c r="N383" s="63"/>
      <c r="O383" s="63"/>
      <c r="P383" s="93">
        <f t="shared" si="228"/>
        <v>398</v>
      </c>
      <c r="Q383" s="41" t="s">
        <v>344</v>
      </c>
      <c r="R383" s="4" t="s">
        <v>285</v>
      </c>
    </row>
    <row r="384" spans="1:18" s="23" customFormat="1" ht="25.5" x14ac:dyDescent="0.25">
      <c r="A384" s="5" t="s">
        <v>8</v>
      </c>
      <c r="B384" s="104" t="s">
        <v>325</v>
      </c>
      <c r="C384" s="6" t="s">
        <v>9</v>
      </c>
      <c r="D384" s="6" t="s">
        <v>270</v>
      </c>
      <c r="E384" s="64">
        <v>24.29</v>
      </c>
      <c r="F384" s="6">
        <v>22</v>
      </c>
      <c r="G384" s="38">
        <v>47</v>
      </c>
      <c r="H384" s="6">
        <f t="shared" ref="H384" si="230">F384*G384</f>
        <v>1034</v>
      </c>
      <c r="I384" s="66">
        <v>44197</v>
      </c>
      <c r="J384" s="21">
        <v>44396</v>
      </c>
      <c r="K384" s="29">
        <f>E384*F384*G384</f>
        <v>25115.86</v>
      </c>
      <c r="L384" s="11"/>
      <c r="M384" s="12"/>
      <c r="N384" s="12"/>
      <c r="O384" s="12"/>
      <c r="P384" s="65">
        <f>SUM(K384:O384)</f>
        <v>25115.86</v>
      </c>
      <c r="Q384" s="41" t="s">
        <v>380</v>
      </c>
      <c r="R384" s="4" t="s">
        <v>285</v>
      </c>
    </row>
    <row r="385" spans="1:18" s="23" customFormat="1" ht="22.5" customHeight="1" x14ac:dyDescent="0.25">
      <c r="A385" s="5" t="s">
        <v>8</v>
      </c>
      <c r="B385" s="104" t="s">
        <v>345</v>
      </c>
      <c r="C385" s="6" t="s">
        <v>9</v>
      </c>
      <c r="D385" s="6" t="s">
        <v>255</v>
      </c>
      <c r="E385" s="64">
        <v>22</v>
      </c>
      <c r="F385" s="6">
        <v>20</v>
      </c>
      <c r="G385" s="38">
        <v>8</v>
      </c>
      <c r="H385" s="6">
        <f>F385*G385</f>
        <v>160</v>
      </c>
      <c r="I385" s="66">
        <v>43831</v>
      </c>
      <c r="J385" s="21">
        <v>43890</v>
      </c>
      <c r="K385" s="29">
        <f>E385*F385*G385</f>
        <v>3520</v>
      </c>
      <c r="L385" s="11"/>
      <c r="M385" s="12"/>
      <c r="N385" s="12"/>
      <c r="O385" s="12"/>
      <c r="P385" s="65">
        <f>SUM(K385:O385)</f>
        <v>3520</v>
      </c>
      <c r="Q385" s="41" t="s">
        <v>346</v>
      </c>
      <c r="R385" s="4" t="s">
        <v>285</v>
      </c>
    </row>
    <row r="386" spans="1:18" ht="21" customHeight="1" x14ac:dyDescent="0.25">
      <c r="A386" s="5" t="s">
        <v>8</v>
      </c>
      <c r="B386" s="104" t="s">
        <v>268</v>
      </c>
      <c r="C386" s="5" t="s">
        <v>34</v>
      </c>
      <c r="D386" s="5" t="s">
        <v>261</v>
      </c>
      <c r="E386" s="7">
        <v>20</v>
      </c>
      <c r="F386" s="15">
        <v>10</v>
      </c>
      <c r="G386" s="6">
        <v>34</v>
      </c>
      <c r="H386" s="38">
        <f>F386*G386</f>
        <v>340</v>
      </c>
      <c r="I386" s="66">
        <v>43831</v>
      </c>
      <c r="J386" s="21">
        <v>44089</v>
      </c>
      <c r="K386" s="29">
        <f t="shared" ref="K386:K395" si="231">(E386*F386*G386)</f>
        <v>6800</v>
      </c>
      <c r="L386" s="12">
        <f>+K386*0.02</f>
        <v>136</v>
      </c>
      <c r="M386" s="12"/>
      <c r="N386" s="12"/>
      <c r="O386" s="12"/>
      <c r="P386" s="12">
        <f>K386+L386+M386+N386+O386</f>
        <v>6936</v>
      </c>
      <c r="Q386" s="41" t="s">
        <v>341</v>
      </c>
      <c r="R386" s="4" t="s">
        <v>285</v>
      </c>
    </row>
    <row r="387" spans="1:18" ht="25.5" x14ac:dyDescent="0.25">
      <c r="A387" s="78" t="s">
        <v>8</v>
      </c>
      <c r="B387" s="104" t="s">
        <v>251</v>
      </c>
      <c r="C387" s="5" t="s">
        <v>28</v>
      </c>
      <c r="D387" s="5" t="s">
        <v>47</v>
      </c>
      <c r="E387" s="7">
        <v>18</v>
      </c>
      <c r="F387" s="15">
        <v>34</v>
      </c>
      <c r="G387" s="6">
        <v>16</v>
      </c>
      <c r="H387" s="38">
        <f>F387*G387</f>
        <v>544</v>
      </c>
      <c r="I387" s="66">
        <v>44197</v>
      </c>
      <c r="J387" s="21">
        <v>44316</v>
      </c>
      <c r="K387" s="29">
        <f t="shared" si="231"/>
        <v>9792</v>
      </c>
      <c r="L387" s="12">
        <f>+K387*0.02</f>
        <v>195.84</v>
      </c>
      <c r="M387" s="12"/>
      <c r="N387" s="12"/>
      <c r="O387" s="12"/>
      <c r="P387" s="12">
        <f>K387+L387+M387+N387+O387</f>
        <v>9987.84</v>
      </c>
      <c r="Q387" s="41" t="s">
        <v>380</v>
      </c>
      <c r="R387" s="4" t="s">
        <v>285</v>
      </c>
    </row>
    <row r="388" spans="1:18" ht="25.5" x14ac:dyDescent="0.25">
      <c r="A388" s="78" t="s">
        <v>8</v>
      </c>
      <c r="B388" s="104" t="s">
        <v>441</v>
      </c>
      <c r="C388" s="5" t="s">
        <v>9</v>
      </c>
      <c r="D388" s="5" t="s">
        <v>442</v>
      </c>
      <c r="E388" s="7">
        <v>22</v>
      </c>
      <c r="F388" s="15">
        <v>15</v>
      </c>
      <c r="G388" s="6">
        <v>48</v>
      </c>
      <c r="H388" s="38">
        <f>F388*G388</f>
        <v>720</v>
      </c>
      <c r="I388" s="66">
        <v>44445</v>
      </c>
      <c r="J388" s="21">
        <v>44804</v>
      </c>
      <c r="K388" s="29">
        <f t="shared" si="231"/>
        <v>15840</v>
      </c>
      <c r="L388" s="12">
        <f>+K388*0.02</f>
        <v>316.8</v>
      </c>
      <c r="M388" s="12"/>
      <c r="N388" s="12"/>
      <c r="O388" s="12"/>
      <c r="P388" s="12">
        <f>K388+L388+M388+N388+O388</f>
        <v>16156.8</v>
      </c>
      <c r="Q388" s="41" t="s">
        <v>443</v>
      </c>
      <c r="R388" s="4" t="s">
        <v>285</v>
      </c>
    </row>
    <row r="389" spans="1:18" ht="25.5" customHeight="1" x14ac:dyDescent="0.25">
      <c r="A389" s="117" t="s">
        <v>8</v>
      </c>
      <c r="B389" s="167" t="s">
        <v>283</v>
      </c>
      <c r="C389" s="27" t="s">
        <v>9</v>
      </c>
      <c r="D389" s="27" t="s">
        <v>97</v>
      </c>
      <c r="E389" s="62">
        <v>22</v>
      </c>
      <c r="F389" s="27">
        <v>24</v>
      </c>
      <c r="G389" s="15">
        <v>40</v>
      </c>
      <c r="H389" s="15">
        <f t="shared" ref="H389:H395" si="232">F389*G389</f>
        <v>960</v>
      </c>
      <c r="I389" s="118">
        <v>44562</v>
      </c>
      <c r="J389" s="118">
        <v>44865</v>
      </c>
      <c r="K389" s="77">
        <f t="shared" si="231"/>
        <v>21120</v>
      </c>
      <c r="L389" s="92"/>
      <c r="M389" s="92"/>
      <c r="N389" s="59"/>
      <c r="O389" s="92"/>
      <c r="P389" s="93">
        <f>SUM(K389:M389)</f>
        <v>21120</v>
      </c>
      <c r="Q389" s="4" t="s">
        <v>541</v>
      </c>
      <c r="R389" s="4" t="s">
        <v>285</v>
      </c>
    </row>
    <row r="390" spans="1:18" ht="25.5" customHeight="1" x14ac:dyDescent="0.25">
      <c r="A390" s="117" t="s">
        <v>8</v>
      </c>
      <c r="B390" s="167" t="s">
        <v>283</v>
      </c>
      <c r="C390" s="27" t="s">
        <v>9</v>
      </c>
      <c r="D390" s="27" t="s">
        <v>97</v>
      </c>
      <c r="E390" s="62"/>
      <c r="F390" s="27"/>
      <c r="G390" s="15"/>
      <c r="H390" s="15"/>
      <c r="I390" s="118">
        <v>44866</v>
      </c>
      <c r="J390" s="118">
        <v>45596</v>
      </c>
      <c r="K390" s="77" t="s">
        <v>582</v>
      </c>
      <c r="L390" s="92"/>
      <c r="M390" s="92"/>
      <c r="N390" s="59"/>
      <c r="O390" s="92"/>
      <c r="P390" s="77" t="s">
        <v>582</v>
      </c>
      <c r="Q390" s="4" t="s">
        <v>583</v>
      </c>
      <c r="R390" s="4" t="s">
        <v>285</v>
      </c>
    </row>
    <row r="391" spans="1:18" ht="21.75" customHeight="1" x14ac:dyDescent="0.25">
      <c r="A391" s="117" t="s">
        <v>8</v>
      </c>
      <c r="B391" s="103" t="s">
        <v>398</v>
      </c>
      <c r="C391" s="27" t="s">
        <v>9</v>
      </c>
      <c r="D391" s="27" t="s">
        <v>97</v>
      </c>
      <c r="E391" s="62">
        <v>22</v>
      </c>
      <c r="F391" s="27">
        <v>15</v>
      </c>
      <c r="G391" s="15">
        <v>32</v>
      </c>
      <c r="H391" s="15">
        <f t="shared" si="232"/>
        <v>480</v>
      </c>
      <c r="I391" s="118">
        <v>44562</v>
      </c>
      <c r="J391" s="118">
        <v>44804</v>
      </c>
      <c r="K391" s="77">
        <f t="shared" si="231"/>
        <v>10560</v>
      </c>
      <c r="L391" s="92"/>
      <c r="M391" s="92"/>
      <c r="N391" s="59"/>
      <c r="O391" s="92"/>
      <c r="P391" s="93">
        <f>SUM(K391:M391)</f>
        <v>10560</v>
      </c>
      <c r="Q391" s="4" t="s">
        <v>541</v>
      </c>
      <c r="R391" s="4" t="s">
        <v>285</v>
      </c>
    </row>
    <row r="392" spans="1:18" ht="38.25" x14ac:dyDescent="0.25">
      <c r="A392" s="15" t="s">
        <v>8</v>
      </c>
      <c r="B392" s="119" t="s">
        <v>87</v>
      </c>
      <c r="C392" s="119" t="s">
        <v>9</v>
      </c>
      <c r="D392" s="119" t="s">
        <v>35</v>
      </c>
      <c r="E392" s="100">
        <v>22</v>
      </c>
      <c r="F392" s="119">
        <v>14</v>
      </c>
      <c r="G392" s="119">
        <v>40</v>
      </c>
      <c r="H392" s="119">
        <f t="shared" si="232"/>
        <v>560</v>
      </c>
      <c r="I392" s="121">
        <v>44562</v>
      </c>
      <c r="J392" s="121">
        <v>44865</v>
      </c>
      <c r="K392" s="90">
        <f t="shared" si="231"/>
        <v>12320</v>
      </c>
      <c r="L392" s="63"/>
      <c r="M392" s="63"/>
      <c r="N392" s="63"/>
      <c r="O392" s="63"/>
      <c r="P392" s="63">
        <f>K392+L392+M392+N392+O392</f>
        <v>12320</v>
      </c>
      <c r="Q392" s="4" t="s">
        <v>532</v>
      </c>
      <c r="R392" s="4" t="s">
        <v>285</v>
      </c>
    </row>
    <row r="393" spans="1:18" ht="23.25" customHeight="1" x14ac:dyDescent="0.25">
      <c r="A393" s="15" t="s">
        <v>8</v>
      </c>
      <c r="B393" s="119" t="s">
        <v>87</v>
      </c>
      <c r="C393" s="119" t="s">
        <v>9</v>
      </c>
      <c r="D393" s="119" t="s">
        <v>35</v>
      </c>
      <c r="E393" s="100"/>
      <c r="F393" s="119"/>
      <c r="G393" s="119"/>
      <c r="H393" s="119"/>
      <c r="I393" s="118">
        <v>44866</v>
      </c>
      <c r="J393" s="118">
        <v>45596</v>
      </c>
      <c r="K393" s="90" t="s">
        <v>584</v>
      </c>
      <c r="L393" s="63"/>
      <c r="M393" s="63"/>
      <c r="N393" s="63"/>
      <c r="O393" s="63"/>
      <c r="P393" s="90" t="s">
        <v>584</v>
      </c>
      <c r="Q393" s="4" t="s">
        <v>585</v>
      </c>
      <c r="R393" s="4" t="s">
        <v>285</v>
      </c>
    </row>
    <row r="394" spans="1:18" ht="25.5" x14ac:dyDescent="0.25">
      <c r="A394" s="15" t="s">
        <v>8</v>
      </c>
      <c r="B394" s="119" t="s">
        <v>516</v>
      </c>
      <c r="C394" s="119" t="s">
        <v>9</v>
      </c>
      <c r="D394" s="119" t="s">
        <v>515</v>
      </c>
      <c r="E394" s="100">
        <v>22</v>
      </c>
      <c r="F394" s="119">
        <v>28</v>
      </c>
      <c r="G394" s="119">
        <v>48</v>
      </c>
      <c r="H394" s="119">
        <f t="shared" si="232"/>
        <v>1344</v>
      </c>
      <c r="I394" s="121">
        <v>44593</v>
      </c>
      <c r="J394" s="121">
        <v>44832</v>
      </c>
      <c r="K394" s="90">
        <f t="shared" si="231"/>
        <v>29568</v>
      </c>
      <c r="L394" s="63"/>
      <c r="M394" s="63"/>
      <c r="N394" s="63"/>
      <c r="O394" s="63"/>
      <c r="P394" s="93">
        <f>SUM(K394:M394)</f>
        <v>29568</v>
      </c>
      <c r="Q394" s="41" t="s">
        <v>521</v>
      </c>
      <c r="R394" s="4" t="s">
        <v>285</v>
      </c>
    </row>
    <row r="395" spans="1:18" ht="25.5" x14ac:dyDescent="0.25">
      <c r="A395" s="117" t="s">
        <v>8</v>
      </c>
      <c r="B395" s="119" t="s">
        <v>12</v>
      </c>
      <c r="C395" s="119" t="s">
        <v>9</v>
      </c>
      <c r="D395" s="119" t="s">
        <v>10</v>
      </c>
      <c r="E395" s="100">
        <v>22</v>
      </c>
      <c r="F395" s="122">
        <v>5</v>
      </c>
      <c r="G395" s="119">
        <v>12</v>
      </c>
      <c r="H395" s="119">
        <f t="shared" si="232"/>
        <v>60</v>
      </c>
      <c r="I395" s="121">
        <v>44562</v>
      </c>
      <c r="J395" s="121">
        <v>44651</v>
      </c>
      <c r="K395" s="90">
        <f t="shared" si="231"/>
        <v>1320</v>
      </c>
      <c r="L395" s="74"/>
      <c r="M395" s="63"/>
      <c r="N395" s="63"/>
      <c r="O395" s="96"/>
      <c r="P395" s="93">
        <f>SUM(K395:M395)</f>
        <v>1320</v>
      </c>
      <c r="Q395" s="4" t="s">
        <v>514</v>
      </c>
      <c r="R395" s="4" t="s">
        <v>285</v>
      </c>
    </row>
    <row r="396" spans="1:18" x14ac:dyDescent="0.25">
      <c r="A396" s="40"/>
      <c r="B396" s="33"/>
      <c r="C396" s="33"/>
      <c r="D396" s="33"/>
      <c r="E396" s="33"/>
      <c r="F396" s="33"/>
      <c r="G396" s="33"/>
      <c r="H396" s="33"/>
      <c r="I396" s="33"/>
      <c r="J396" s="108"/>
      <c r="K396" s="109"/>
      <c r="L396" s="67"/>
      <c r="M396" s="67"/>
      <c r="N396" s="67"/>
      <c r="O396" s="67"/>
      <c r="Q396" s="70"/>
    </row>
    <row r="397" spans="1:18" x14ac:dyDescent="0.25">
      <c r="A397" s="40"/>
      <c r="B397" s="40"/>
      <c r="C397" s="40"/>
      <c r="D397" s="40"/>
      <c r="E397" s="40"/>
      <c r="F397" s="40"/>
      <c r="G397" s="40"/>
      <c r="H397" s="40"/>
      <c r="I397" s="40"/>
      <c r="J397" s="71"/>
      <c r="K397" s="67"/>
      <c r="L397" s="67"/>
      <c r="M397" s="67"/>
      <c r="N397" s="67"/>
      <c r="O397" s="67"/>
      <c r="Q397" s="70"/>
    </row>
    <row r="398" spans="1:18" x14ac:dyDescent="0.25">
      <c r="A398" s="40"/>
      <c r="B398" s="40"/>
      <c r="C398" s="40"/>
      <c r="D398" s="40"/>
      <c r="E398" s="40"/>
      <c r="F398" s="40"/>
      <c r="G398" s="40"/>
      <c r="H398" s="40"/>
      <c r="I398" s="40"/>
      <c r="J398" s="71"/>
      <c r="K398" s="67"/>
      <c r="L398" s="67"/>
      <c r="M398" s="67"/>
      <c r="N398" s="67"/>
      <c r="O398" s="67"/>
      <c r="Q398" s="70"/>
    </row>
    <row r="399" spans="1:18" x14ac:dyDescent="0.25">
      <c r="A399" s="40"/>
      <c r="B399" s="40"/>
      <c r="C399" s="40"/>
      <c r="D399" s="40"/>
      <c r="E399" s="40"/>
      <c r="F399" s="40"/>
      <c r="G399" s="40"/>
      <c r="H399" s="40"/>
      <c r="I399" s="40"/>
      <c r="J399" s="71"/>
      <c r="K399" s="67"/>
      <c r="L399" s="67"/>
      <c r="M399" s="67"/>
      <c r="N399" s="67"/>
      <c r="O399" s="67"/>
      <c r="Q399" s="70"/>
    </row>
    <row r="400" spans="1:18" x14ac:dyDescent="0.25">
      <c r="A400" s="40"/>
      <c r="B400" s="40"/>
      <c r="C400" s="40"/>
      <c r="D400" s="40"/>
      <c r="E400" s="40"/>
      <c r="F400" s="40"/>
      <c r="G400" s="40"/>
      <c r="H400" s="40"/>
      <c r="I400" s="40"/>
      <c r="J400" s="71"/>
      <c r="K400" s="67"/>
      <c r="L400" s="67"/>
      <c r="M400" s="67"/>
      <c r="N400" s="67"/>
      <c r="O400" s="67"/>
      <c r="Q400" s="70"/>
    </row>
    <row r="401" spans="1:17" x14ac:dyDescent="0.25">
      <c r="A401" s="40"/>
      <c r="B401" s="40"/>
      <c r="C401" s="40"/>
      <c r="D401" s="40"/>
      <c r="E401" s="40"/>
      <c r="F401" s="40"/>
      <c r="G401" s="40"/>
      <c r="H401" s="40"/>
      <c r="I401" s="40"/>
      <c r="J401" s="71"/>
      <c r="K401" s="67"/>
      <c r="L401" s="67"/>
      <c r="M401" s="67"/>
      <c r="N401" s="67"/>
      <c r="O401" s="67"/>
      <c r="Q401" s="70"/>
    </row>
    <row r="402" spans="1:17" x14ac:dyDescent="0.25">
      <c r="A402" s="40"/>
      <c r="B402" s="40"/>
      <c r="C402" s="40"/>
      <c r="D402" s="40"/>
      <c r="E402" s="40"/>
      <c r="F402" s="40"/>
      <c r="G402" s="40"/>
      <c r="H402" s="40"/>
      <c r="I402" s="40"/>
      <c r="J402" s="71"/>
      <c r="K402" s="67"/>
      <c r="L402" s="67"/>
      <c r="M402" s="67"/>
      <c r="N402" s="67"/>
      <c r="O402" s="67"/>
      <c r="Q402" s="70"/>
    </row>
    <row r="403" spans="1:17" x14ac:dyDescent="0.25">
      <c r="A403" s="40"/>
      <c r="B403" s="40"/>
      <c r="C403" s="40"/>
      <c r="D403" s="40"/>
      <c r="E403" s="40"/>
      <c r="F403" s="40"/>
      <c r="G403" s="40"/>
      <c r="H403" s="40"/>
      <c r="I403" s="40"/>
      <c r="J403" s="71"/>
      <c r="K403" s="67"/>
      <c r="L403" s="67"/>
      <c r="M403" s="67"/>
      <c r="N403" s="67"/>
      <c r="O403" s="67"/>
      <c r="Q403" s="70"/>
    </row>
    <row r="404" spans="1:17" x14ac:dyDescent="0.25">
      <c r="A404" s="40"/>
      <c r="B404" s="40"/>
      <c r="C404" s="40"/>
      <c r="D404" s="40"/>
      <c r="E404" s="40"/>
      <c r="F404" s="40"/>
      <c r="G404" s="40"/>
      <c r="H404" s="40"/>
      <c r="I404" s="40"/>
      <c r="J404" s="71"/>
      <c r="K404" s="67"/>
      <c r="L404" s="67"/>
      <c r="M404" s="67"/>
      <c r="N404" s="67"/>
      <c r="O404" s="67"/>
      <c r="Q404" s="70"/>
    </row>
    <row r="405" spans="1:17" x14ac:dyDescent="0.25">
      <c r="A405" s="40"/>
      <c r="B405" s="40"/>
      <c r="C405" s="40"/>
      <c r="D405" s="40"/>
      <c r="E405" s="40"/>
      <c r="F405" s="40"/>
      <c r="G405" s="40"/>
      <c r="H405" s="40"/>
      <c r="I405" s="40"/>
      <c r="J405" s="71"/>
      <c r="K405" s="67"/>
      <c r="L405" s="67"/>
      <c r="M405" s="67"/>
      <c r="N405" s="67"/>
      <c r="O405" s="67"/>
      <c r="Q405" s="70"/>
    </row>
    <row r="406" spans="1:17" x14ac:dyDescent="0.25">
      <c r="A406" s="40"/>
      <c r="B406" s="40"/>
      <c r="C406" s="40"/>
      <c r="D406" s="40"/>
      <c r="E406" s="40"/>
      <c r="F406" s="40"/>
      <c r="G406" s="40"/>
      <c r="H406" s="40"/>
      <c r="I406" s="40"/>
      <c r="J406" s="71"/>
      <c r="K406" s="67"/>
      <c r="L406" s="67"/>
      <c r="M406" s="67"/>
      <c r="N406" s="67"/>
      <c r="O406" s="67"/>
      <c r="Q406" s="70"/>
    </row>
    <row r="407" spans="1:17" x14ac:dyDescent="0.25">
      <c r="A407" s="40"/>
      <c r="B407" s="40"/>
      <c r="C407" s="40"/>
      <c r="D407" s="40"/>
      <c r="E407" s="40"/>
      <c r="F407" s="40"/>
      <c r="G407" s="40"/>
      <c r="H407" s="40"/>
      <c r="I407" s="40"/>
      <c r="J407" s="71"/>
      <c r="K407" s="67"/>
      <c r="L407" s="67"/>
      <c r="M407" s="67"/>
      <c r="N407" s="67"/>
      <c r="O407" s="67"/>
      <c r="Q407" s="70"/>
    </row>
    <row r="408" spans="1:17" x14ac:dyDescent="0.25">
      <c r="A408" s="40"/>
      <c r="B408" s="40"/>
      <c r="C408" s="40"/>
      <c r="D408" s="40"/>
      <c r="E408" s="40"/>
      <c r="F408" s="40"/>
      <c r="G408" s="40"/>
      <c r="H408" s="40"/>
      <c r="I408" s="40"/>
      <c r="J408" s="71"/>
      <c r="K408" s="67"/>
      <c r="L408" s="67"/>
      <c r="M408" s="67"/>
      <c r="N408" s="67"/>
      <c r="O408" s="67"/>
      <c r="Q408" s="70"/>
    </row>
    <row r="409" spans="1:17" x14ac:dyDescent="0.25">
      <c r="A409" s="40"/>
      <c r="B409" s="40"/>
      <c r="C409" s="40"/>
      <c r="D409" s="40"/>
      <c r="E409" s="40"/>
      <c r="F409" s="40"/>
      <c r="G409" s="40"/>
      <c r="H409" s="40"/>
      <c r="I409" s="40"/>
      <c r="J409" s="71"/>
      <c r="K409" s="67"/>
      <c r="L409" s="67"/>
      <c r="M409" s="67"/>
      <c r="N409" s="67"/>
      <c r="O409" s="67"/>
      <c r="Q409" s="70"/>
    </row>
    <row r="410" spans="1:17" x14ac:dyDescent="0.25">
      <c r="A410" s="40"/>
      <c r="B410" s="40"/>
      <c r="C410" s="40"/>
      <c r="D410" s="40"/>
      <c r="E410" s="40"/>
      <c r="F410" s="40"/>
      <c r="G410" s="40"/>
      <c r="H410" s="40"/>
      <c r="I410" s="40"/>
      <c r="J410" s="71"/>
      <c r="K410" s="67"/>
      <c r="L410" s="67"/>
      <c r="M410" s="67"/>
      <c r="N410" s="67"/>
      <c r="O410" s="67"/>
      <c r="Q410" s="70"/>
    </row>
    <row r="411" spans="1:17" x14ac:dyDescent="0.25">
      <c r="A411" s="40"/>
      <c r="B411" s="40"/>
      <c r="C411" s="40"/>
      <c r="D411" s="40"/>
      <c r="E411" s="40"/>
      <c r="F411" s="40"/>
      <c r="G411" s="40"/>
      <c r="H411" s="40"/>
      <c r="I411" s="40"/>
      <c r="J411" s="71"/>
      <c r="K411" s="67"/>
      <c r="L411" s="67"/>
      <c r="M411" s="67"/>
      <c r="N411" s="67"/>
      <c r="O411" s="67"/>
      <c r="Q411" s="70"/>
    </row>
    <row r="412" spans="1:17" x14ac:dyDescent="0.25">
      <c r="A412" s="40"/>
      <c r="B412" s="40"/>
      <c r="C412" s="40"/>
      <c r="D412" s="40"/>
      <c r="E412" s="40"/>
      <c r="F412" s="40"/>
      <c r="G412" s="40"/>
      <c r="H412" s="40"/>
      <c r="I412" s="40"/>
      <c r="J412" s="71"/>
      <c r="K412" s="67"/>
      <c r="L412" s="67"/>
      <c r="M412" s="67"/>
      <c r="N412" s="67"/>
      <c r="O412" s="67"/>
      <c r="Q412" s="70"/>
    </row>
    <row r="413" spans="1:17" x14ac:dyDescent="0.25">
      <c r="A413" s="40"/>
      <c r="B413" s="40"/>
      <c r="C413" s="40"/>
      <c r="D413" s="40"/>
      <c r="E413" s="40"/>
      <c r="F413" s="40"/>
      <c r="G413" s="40"/>
      <c r="H413" s="40"/>
      <c r="I413" s="40"/>
      <c r="J413" s="71"/>
      <c r="K413" s="67"/>
      <c r="L413" s="67"/>
      <c r="M413" s="67"/>
      <c r="N413" s="67"/>
      <c r="O413" s="67"/>
      <c r="Q413" s="70"/>
    </row>
    <row r="414" spans="1:17" x14ac:dyDescent="0.25">
      <c r="A414" s="40"/>
      <c r="B414" s="40"/>
      <c r="C414" s="40"/>
      <c r="D414" s="40"/>
      <c r="E414" s="40"/>
      <c r="F414" s="40"/>
      <c r="G414" s="40"/>
      <c r="H414" s="40"/>
      <c r="I414" s="40"/>
      <c r="J414" s="71"/>
      <c r="K414" s="67"/>
      <c r="L414" s="67"/>
      <c r="M414" s="67"/>
      <c r="N414" s="67"/>
      <c r="O414" s="67"/>
      <c r="Q414" s="70"/>
    </row>
    <row r="415" spans="1:17" x14ac:dyDescent="0.25">
      <c r="A415" s="40"/>
      <c r="B415" s="40"/>
      <c r="C415" s="40"/>
      <c r="D415" s="40"/>
      <c r="E415" s="40"/>
      <c r="F415" s="40"/>
      <c r="G415" s="40"/>
      <c r="H415" s="40"/>
      <c r="I415" s="40"/>
      <c r="J415" s="71"/>
      <c r="K415" s="67"/>
      <c r="L415" s="67"/>
      <c r="M415" s="67"/>
      <c r="N415" s="67"/>
      <c r="O415" s="67"/>
      <c r="Q415" s="70"/>
    </row>
    <row r="416" spans="1:17" x14ac:dyDescent="0.25">
      <c r="A416" s="40"/>
      <c r="B416" s="40"/>
      <c r="C416" s="40"/>
      <c r="D416" s="40"/>
      <c r="E416" s="40"/>
      <c r="F416" s="40"/>
      <c r="G416" s="40"/>
      <c r="H416" s="40"/>
      <c r="I416" s="40"/>
      <c r="J416" s="71"/>
      <c r="K416" s="67"/>
      <c r="L416" s="67"/>
      <c r="M416" s="67"/>
      <c r="N416" s="67"/>
      <c r="O416" s="67"/>
      <c r="Q416" s="70"/>
    </row>
    <row r="417" spans="1:17" x14ac:dyDescent="0.25">
      <c r="A417" s="40"/>
      <c r="B417" s="40"/>
      <c r="C417" s="40"/>
      <c r="D417" s="40"/>
      <c r="E417" s="40"/>
      <c r="F417" s="40"/>
      <c r="G417" s="40"/>
      <c r="H417" s="40"/>
      <c r="I417" s="40"/>
      <c r="J417" s="71"/>
      <c r="K417" s="67"/>
      <c r="L417" s="67"/>
      <c r="M417" s="67"/>
      <c r="N417" s="67"/>
      <c r="O417" s="67"/>
      <c r="Q417" s="70"/>
    </row>
    <row r="418" spans="1:17" x14ac:dyDescent="0.25">
      <c r="A418" s="40"/>
      <c r="B418" s="40"/>
      <c r="C418" s="40"/>
      <c r="D418" s="40"/>
      <c r="E418" s="40"/>
      <c r="F418" s="40"/>
      <c r="G418" s="40"/>
      <c r="H418" s="40"/>
      <c r="I418" s="40"/>
      <c r="J418" s="71"/>
      <c r="K418" s="67"/>
      <c r="L418" s="67"/>
      <c r="M418" s="67"/>
      <c r="N418" s="67"/>
      <c r="O418" s="67"/>
      <c r="Q418" s="70"/>
    </row>
    <row r="419" spans="1:17" x14ac:dyDescent="0.25">
      <c r="A419" s="40"/>
      <c r="B419" s="40"/>
      <c r="C419" s="40"/>
      <c r="D419" s="40"/>
      <c r="E419" s="40"/>
      <c r="F419" s="40"/>
      <c r="G419" s="40"/>
      <c r="H419" s="40"/>
      <c r="I419" s="40"/>
      <c r="J419" s="71"/>
      <c r="K419" s="67"/>
      <c r="L419" s="67"/>
      <c r="M419" s="67"/>
      <c r="N419" s="67"/>
      <c r="O419" s="67"/>
      <c r="Q419" s="70"/>
    </row>
    <row r="420" spans="1:17" x14ac:dyDescent="0.25">
      <c r="A420" s="40"/>
      <c r="B420" s="40"/>
      <c r="C420" s="40"/>
      <c r="D420" s="40"/>
      <c r="E420" s="40"/>
      <c r="F420" s="40"/>
      <c r="G420" s="40"/>
      <c r="H420" s="40"/>
      <c r="I420" s="40"/>
      <c r="J420" s="71"/>
      <c r="K420" s="67"/>
      <c r="L420" s="67"/>
      <c r="M420" s="67"/>
      <c r="N420" s="67"/>
      <c r="O420" s="67"/>
      <c r="Q420" s="70"/>
    </row>
    <row r="421" spans="1:17" x14ac:dyDescent="0.25">
      <c r="A421" s="40"/>
      <c r="B421" s="40"/>
      <c r="C421" s="40"/>
      <c r="D421" s="40"/>
      <c r="E421" s="40"/>
      <c r="F421" s="40"/>
      <c r="G421" s="40"/>
      <c r="H421" s="40"/>
      <c r="I421" s="40"/>
      <c r="J421" s="71"/>
      <c r="K421" s="67"/>
      <c r="L421" s="67"/>
      <c r="M421" s="67"/>
      <c r="N421" s="67"/>
      <c r="O421" s="67"/>
      <c r="Q421" s="70"/>
    </row>
    <row r="422" spans="1:17" x14ac:dyDescent="0.25">
      <c r="A422" s="40"/>
      <c r="B422" s="40"/>
      <c r="C422" s="40"/>
      <c r="D422" s="40"/>
      <c r="E422" s="40"/>
      <c r="F422" s="40"/>
      <c r="G422" s="40"/>
      <c r="H422" s="40"/>
      <c r="I422" s="40"/>
      <c r="J422" s="71"/>
      <c r="K422" s="67"/>
      <c r="L422" s="67"/>
      <c r="M422" s="67"/>
      <c r="N422" s="67"/>
      <c r="O422" s="67"/>
      <c r="Q422" s="70"/>
    </row>
    <row r="423" spans="1:17" x14ac:dyDescent="0.25">
      <c r="A423" s="40"/>
      <c r="B423" s="40"/>
      <c r="C423" s="40"/>
      <c r="D423" s="40"/>
      <c r="E423" s="40"/>
      <c r="F423" s="40"/>
      <c r="G423" s="40"/>
      <c r="H423" s="40"/>
      <c r="I423" s="40"/>
      <c r="J423" s="71"/>
      <c r="K423" s="67"/>
      <c r="L423" s="67"/>
      <c r="M423" s="67"/>
      <c r="N423" s="67"/>
      <c r="O423" s="67"/>
      <c r="Q423" s="70"/>
    </row>
    <row r="424" spans="1:17" x14ac:dyDescent="0.25">
      <c r="A424" s="40"/>
      <c r="B424" s="40"/>
      <c r="C424" s="40"/>
      <c r="D424" s="40"/>
      <c r="E424" s="40"/>
      <c r="F424" s="40"/>
      <c r="G424" s="40"/>
      <c r="H424" s="40"/>
      <c r="I424" s="40"/>
      <c r="J424" s="71"/>
      <c r="K424" s="67"/>
      <c r="L424" s="67"/>
      <c r="M424" s="67"/>
      <c r="N424" s="67"/>
      <c r="O424" s="67"/>
      <c r="Q424" s="70"/>
    </row>
    <row r="425" spans="1:17" x14ac:dyDescent="0.25">
      <c r="A425" s="40"/>
      <c r="B425" s="40"/>
      <c r="C425" s="40"/>
      <c r="D425" s="40"/>
      <c r="E425" s="40"/>
      <c r="F425" s="40"/>
      <c r="G425" s="40"/>
      <c r="H425" s="40"/>
      <c r="I425" s="40"/>
      <c r="J425" s="71"/>
      <c r="K425" s="67"/>
      <c r="L425" s="67"/>
      <c r="M425" s="67"/>
      <c r="N425" s="67"/>
      <c r="O425" s="67"/>
      <c r="Q425" s="70"/>
    </row>
    <row r="426" spans="1:17" x14ac:dyDescent="0.25">
      <c r="A426" s="40"/>
      <c r="B426" s="40"/>
      <c r="C426" s="40"/>
      <c r="D426" s="40"/>
      <c r="E426" s="40"/>
      <c r="F426" s="40"/>
      <c r="G426" s="40"/>
      <c r="H426" s="40"/>
      <c r="I426" s="40"/>
      <c r="J426" s="71"/>
      <c r="K426" s="67"/>
      <c r="L426" s="67"/>
      <c r="M426" s="67"/>
      <c r="N426" s="67"/>
      <c r="O426" s="67"/>
      <c r="Q426" s="70"/>
    </row>
    <row r="427" spans="1:17" x14ac:dyDescent="0.25">
      <c r="A427" s="40"/>
      <c r="B427" s="40"/>
      <c r="C427" s="40"/>
      <c r="D427" s="40"/>
      <c r="E427" s="40"/>
      <c r="F427" s="40"/>
      <c r="G427" s="40"/>
      <c r="H427" s="40"/>
      <c r="I427" s="40"/>
      <c r="J427" s="71"/>
      <c r="K427" s="67"/>
      <c r="L427" s="67"/>
      <c r="M427" s="67"/>
      <c r="N427" s="67"/>
      <c r="O427" s="67"/>
      <c r="Q427" s="70"/>
    </row>
    <row r="428" spans="1:17" x14ac:dyDescent="0.25">
      <c r="A428" s="40"/>
      <c r="B428" s="40"/>
      <c r="C428" s="40"/>
      <c r="D428" s="40"/>
      <c r="E428" s="40"/>
      <c r="F428" s="40"/>
      <c r="G428" s="40"/>
      <c r="H428" s="40"/>
      <c r="I428" s="40"/>
      <c r="J428" s="71"/>
      <c r="K428" s="67"/>
      <c r="L428" s="67"/>
      <c r="M428" s="67"/>
      <c r="N428" s="67"/>
      <c r="O428" s="67"/>
      <c r="Q428" s="70"/>
    </row>
    <row r="429" spans="1:17" x14ac:dyDescent="0.25">
      <c r="A429" s="40"/>
      <c r="B429" s="40"/>
      <c r="C429" s="40"/>
      <c r="D429" s="40"/>
      <c r="E429" s="40"/>
      <c r="F429" s="40"/>
      <c r="G429" s="40"/>
      <c r="H429" s="40"/>
      <c r="I429" s="40"/>
      <c r="J429" s="71"/>
      <c r="K429" s="67"/>
      <c r="L429" s="67"/>
      <c r="M429" s="67"/>
      <c r="N429" s="67"/>
      <c r="O429" s="67"/>
      <c r="Q429" s="70"/>
    </row>
    <row r="430" spans="1:17" x14ac:dyDescent="0.25">
      <c r="A430" s="40"/>
      <c r="B430" s="40"/>
      <c r="C430" s="40"/>
      <c r="D430" s="40"/>
      <c r="E430" s="40"/>
      <c r="F430" s="40"/>
      <c r="G430" s="40"/>
      <c r="H430" s="40"/>
      <c r="I430" s="40"/>
      <c r="J430" s="71"/>
      <c r="K430" s="67"/>
      <c r="L430" s="67"/>
      <c r="M430" s="67"/>
      <c r="N430" s="67"/>
      <c r="O430" s="67"/>
      <c r="Q430" s="70"/>
    </row>
    <row r="431" spans="1:17" x14ac:dyDescent="0.25">
      <c r="A431" s="40"/>
      <c r="B431" s="40"/>
      <c r="C431" s="40"/>
      <c r="D431" s="40"/>
      <c r="E431" s="40"/>
      <c r="F431" s="40"/>
      <c r="G431" s="40"/>
      <c r="H431" s="40"/>
      <c r="I431" s="40"/>
      <c r="J431" s="71"/>
      <c r="K431" s="67"/>
      <c r="L431" s="67"/>
      <c r="M431" s="67"/>
      <c r="N431" s="67"/>
      <c r="O431" s="67"/>
      <c r="Q431" s="70"/>
    </row>
    <row r="432" spans="1:17" x14ac:dyDescent="0.25">
      <c r="A432" s="40"/>
      <c r="B432" s="40"/>
      <c r="C432" s="40"/>
      <c r="D432" s="40"/>
      <c r="E432" s="40"/>
      <c r="F432" s="40"/>
      <c r="G432" s="40"/>
      <c r="H432" s="40"/>
      <c r="I432" s="40"/>
      <c r="J432" s="71"/>
      <c r="K432" s="67"/>
      <c r="L432" s="67"/>
      <c r="M432" s="67"/>
      <c r="N432" s="67"/>
      <c r="O432" s="67"/>
      <c r="Q432" s="70"/>
    </row>
    <row r="433" spans="1:17" x14ac:dyDescent="0.25">
      <c r="A433" s="40"/>
      <c r="B433" s="40"/>
      <c r="C433" s="40"/>
      <c r="D433" s="40"/>
      <c r="E433" s="40"/>
      <c r="F433" s="40"/>
      <c r="G433" s="40"/>
      <c r="H433" s="40"/>
      <c r="I433" s="40"/>
      <c r="J433" s="71"/>
      <c r="K433" s="67"/>
      <c r="L433" s="67"/>
      <c r="M433" s="67"/>
      <c r="N433" s="67"/>
      <c r="O433" s="67"/>
      <c r="Q433" s="70"/>
    </row>
    <row r="434" spans="1:17" x14ac:dyDescent="0.25">
      <c r="A434" s="40"/>
      <c r="B434" s="40"/>
      <c r="C434" s="40"/>
      <c r="D434" s="40"/>
      <c r="E434" s="40"/>
      <c r="F434" s="40"/>
      <c r="G434" s="40"/>
      <c r="H434" s="40"/>
      <c r="I434" s="40"/>
      <c r="J434" s="71"/>
      <c r="K434" s="67"/>
      <c r="L434" s="67"/>
      <c r="M434" s="67"/>
      <c r="N434" s="67"/>
      <c r="O434" s="67"/>
      <c r="Q434" s="70"/>
    </row>
    <row r="435" spans="1:17" x14ac:dyDescent="0.25">
      <c r="A435" s="40"/>
      <c r="B435" s="40"/>
      <c r="C435" s="40"/>
      <c r="D435" s="40"/>
      <c r="E435" s="40"/>
      <c r="F435" s="40"/>
      <c r="G435" s="40"/>
      <c r="H435" s="40"/>
      <c r="I435" s="40"/>
      <c r="J435" s="71"/>
      <c r="K435" s="67"/>
      <c r="L435" s="67"/>
      <c r="M435" s="67"/>
      <c r="N435" s="67"/>
      <c r="O435" s="67"/>
      <c r="Q435" s="70"/>
    </row>
    <row r="436" spans="1:17" x14ac:dyDescent="0.25">
      <c r="A436" s="40"/>
      <c r="B436" s="40"/>
      <c r="C436" s="40"/>
      <c r="D436" s="40"/>
      <c r="E436" s="40"/>
      <c r="F436" s="40"/>
      <c r="G436" s="40"/>
      <c r="H436" s="40"/>
      <c r="I436" s="40"/>
      <c r="J436" s="71"/>
      <c r="K436" s="67"/>
      <c r="L436" s="67"/>
      <c r="M436" s="67"/>
      <c r="N436" s="67"/>
      <c r="O436" s="67"/>
      <c r="Q436" s="70"/>
    </row>
    <row r="437" spans="1:17" x14ac:dyDescent="0.25">
      <c r="A437" s="40"/>
      <c r="B437" s="40"/>
      <c r="C437" s="40"/>
      <c r="D437" s="40"/>
      <c r="E437" s="40"/>
      <c r="F437" s="40"/>
      <c r="G437" s="40"/>
      <c r="H437" s="40"/>
      <c r="I437" s="40"/>
      <c r="J437" s="71"/>
      <c r="K437" s="67"/>
      <c r="L437" s="67"/>
      <c r="M437" s="67"/>
      <c r="N437" s="67"/>
      <c r="O437" s="67"/>
      <c r="Q437" s="70"/>
    </row>
    <row r="438" spans="1:17" x14ac:dyDescent="0.25">
      <c r="A438" s="40"/>
      <c r="B438" s="40"/>
      <c r="C438" s="40"/>
      <c r="D438" s="40"/>
      <c r="E438" s="40"/>
      <c r="F438" s="40"/>
      <c r="G438" s="40"/>
      <c r="H438" s="40"/>
      <c r="I438" s="40"/>
      <c r="J438" s="71"/>
      <c r="K438" s="67"/>
      <c r="L438" s="67"/>
      <c r="M438" s="67"/>
      <c r="N438" s="67"/>
      <c r="O438" s="67"/>
      <c r="Q438" s="70"/>
    </row>
    <row r="439" spans="1:17" x14ac:dyDescent="0.25">
      <c r="A439" s="40"/>
      <c r="B439" s="40"/>
      <c r="C439" s="40"/>
      <c r="D439" s="40"/>
      <c r="E439" s="40"/>
      <c r="F439" s="40"/>
      <c r="G439" s="40"/>
      <c r="H439" s="40"/>
      <c r="I439" s="40"/>
      <c r="J439" s="71"/>
      <c r="K439" s="67"/>
      <c r="L439" s="67"/>
      <c r="M439" s="67"/>
      <c r="N439" s="67"/>
      <c r="O439" s="67"/>
      <c r="Q439" s="70"/>
    </row>
    <row r="440" spans="1:17" x14ac:dyDescent="0.25">
      <c r="A440" s="40"/>
      <c r="B440" s="40"/>
      <c r="C440" s="40"/>
      <c r="D440" s="40"/>
      <c r="E440" s="40"/>
      <c r="F440" s="40"/>
      <c r="G440" s="40"/>
      <c r="H440" s="40"/>
      <c r="I440" s="40"/>
      <c r="J440" s="71"/>
      <c r="K440" s="67"/>
      <c r="L440" s="67"/>
      <c r="M440" s="67"/>
      <c r="N440" s="67"/>
      <c r="O440" s="67"/>
      <c r="Q440" s="70"/>
    </row>
    <row r="441" spans="1:17" x14ac:dyDescent="0.25">
      <c r="A441" s="40"/>
      <c r="B441" s="40"/>
      <c r="C441" s="40"/>
      <c r="D441" s="40"/>
      <c r="E441" s="40"/>
      <c r="F441" s="40"/>
      <c r="G441" s="40"/>
      <c r="H441" s="40"/>
      <c r="I441" s="40"/>
      <c r="J441" s="71"/>
      <c r="K441" s="67"/>
      <c r="L441" s="67"/>
      <c r="M441" s="67"/>
      <c r="N441" s="67"/>
      <c r="O441" s="67"/>
      <c r="Q441" s="70"/>
    </row>
    <row r="442" spans="1:17" x14ac:dyDescent="0.25">
      <c r="A442" s="40"/>
      <c r="B442" s="40"/>
      <c r="C442" s="40"/>
      <c r="D442" s="40"/>
      <c r="E442" s="40"/>
      <c r="F442" s="40"/>
      <c r="G442" s="40"/>
      <c r="H442" s="40"/>
      <c r="I442" s="40"/>
      <c r="J442" s="71"/>
      <c r="K442" s="67"/>
      <c r="L442" s="67"/>
      <c r="M442" s="67"/>
      <c r="N442" s="67"/>
      <c r="O442" s="67"/>
      <c r="Q442" s="70"/>
    </row>
    <row r="443" spans="1:17" x14ac:dyDescent="0.25">
      <c r="A443" s="40"/>
      <c r="B443" s="40"/>
      <c r="C443" s="40"/>
      <c r="D443" s="40"/>
      <c r="E443" s="40"/>
      <c r="F443" s="40"/>
      <c r="G443" s="40"/>
      <c r="H443" s="40"/>
      <c r="I443" s="40"/>
      <c r="J443" s="71"/>
      <c r="K443" s="67"/>
      <c r="L443" s="67"/>
      <c r="M443" s="67"/>
      <c r="N443" s="67"/>
      <c r="O443" s="67"/>
      <c r="Q443" s="70"/>
    </row>
    <row r="444" spans="1:17" x14ac:dyDescent="0.25">
      <c r="A444" s="40"/>
      <c r="B444" s="40"/>
      <c r="C444" s="40"/>
      <c r="D444" s="40"/>
      <c r="E444" s="40"/>
      <c r="F444" s="40"/>
      <c r="G444" s="40"/>
      <c r="H444" s="40"/>
      <c r="I444" s="40"/>
      <c r="J444" s="71"/>
      <c r="K444" s="67"/>
      <c r="L444" s="67"/>
      <c r="M444" s="67"/>
      <c r="N444" s="67"/>
      <c r="O444" s="67"/>
      <c r="Q444" s="70"/>
    </row>
    <row r="445" spans="1:17" x14ac:dyDescent="0.25">
      <c r="A445" s="40"/>
      <c r="B445" s="40"/>
      <c r="C445" s="40"/>
      <c r="D445" s="40"/>
      <c r="E445" s="40"/>
      <c r="F445" s="40"/>
      <c r="G445" s="40"/>
      <c r="H445" s="40"/>
      <c r="I445" s="40"/>
      <c r="J445" s="71"/>
      <c r="K445" s="67"/>
      <c r="L445" s="67"/>
      <c r="M445" s="67"/>
      <c r="N445" s="67"/>
      <c r="O445" s="67"/>
      <c r="Q445" s="70"/>
    </row>
    <row r="446" spans="1:17" x14ac:dyDescent="0.25">
      <c r="A446" s="40"/>
      <c r="B446" s="40"/>
      <c r="C446" s="40"/>
      <c r="D446" s="40"/>
      <c r="E446" s="40"/>
      <c r="F446" s="40"/>
      <c r="G446" s="40"/>
      <c r="H446" s="40"/>
      <c r="I446" s="40"/>
      <c r="J446" s="71"/>
      <c r="K446" s="67"/>
      <c r="L446" s="67"/>
      <c r="M446" s="67"/>
      <c r="N446" s="67"/>
      <c r="O446" s="67"/>
      <c r="Q446" s="70"/>
    </row>
    <row r="447" spans="1:17" x14ac:dyDescent="0.25">
      <c r="A447" s="40"/>
      <c r="B447" s="40"/>
      <c r="C447" s="40"/>
      <c r="D447" s="40"/>
      <c r="E447" s="40"/>
      <c r="F447" s="40"/>
      <c r="G447" s="40"/>
      <c r="H447" s="40"/>
      <c r="I447" s="40"/>
      <c r="J447" s="71"/>
      <c r="K447" s="67"/>
      <c r="L447" s="67"/>
      <c r="M447" s="67"/>
      <c r="N447" s="67"/>
      <c r="O447" s="67"/>
      <c r="Q447" s="70"/>
    </row>
    <row r="448" spans="1:17" x14ac:dyDescent="0.25">
      <c r="A448" s="40"/>
      <c r="B448" s="40"/>
      <c r="C448" s="40"/>
      <c r="D448" s="40"/>
      <c r="E448" s="40"/>
      <c r="F448" s="40"/>
      <c r="G448" s="40"/>
      <c r="H448" s="40"/>
      <c r="I448" s="40"/>
      <c r="J448" s="71"/>
      <c r="K448" s="67"/>
      <c r="L448" s="67"/>
      <c r="M448" s="67"/>
      <c r="N448" s="67"/>
      <c r="O448" s="67"/>
      <c r="Q448" s="70"/>
    </row>
    <row r="449" spans="1:17" x14ac:dyDescent="0.25">
      <c r="A449" s="40"/>
      <c r="B449" s="40"/>
      <c r="C449" s="40"/>
      <c r="D449" s="40"/>
      <c r="E449" s="40"/>
      <c r="F449" s="40"/>
      <c r="G449" s="40"/>
      <c r="H449" s="40"/>
      <c r="I449" s="40"/>
      <c r="J449" s="71"/>
      <c r="K449" s="67"/>
      <c r="L449" s="67"/>
      <c r="M449" s="67"/>
      <c r="N449" s="67"/>
      <c r="O449" s="67"/>
      <c r="Q449" s="70"/>
    </row>
    <row r="450" spans="1:17" x14ac:dyDescent="0.25">
      <c r="A450" s="40"/>
      <c r="B450" s="40"/>
      <c r="C450" s="40"/>
      <c r="D450" s="40"/>
      <c r="E450" s="40"/>
      <c r="F450" s="40"/>
      <c r="G450" s="40"/>
      <c r="H450" s="40"/>
      <c r="I450" s="40"/>
      <c r="J450" s="71"/>
      <c r="K450" s="67"/>
      <c r="L450" s="67"/>
      <c r="M450" s="67"/>
      <c r="N450" s="67"/>
      <c r="O450" s="67"/>
      <c r="Q450" s="70"/>
    </row>
    <row r="451" spans="1:17" x14ac:dyDescent="0.25">
      <c r="A451" s="40"/>
      <c r="B451" s="40"/>
      <c r="C451" s="40"/>
      <c r="D451" s="40"/>
      <c r="E451" s="40"/>
      <c r="F451" s="40"/>
      <c r="G451" s="40"/>
      <c r="H451" s="40"/>
      <c r="I451" s="40"/>
      <c r="J451" s="71"/>
      <c r="K451" s="67"/>
      <c r="L451" s="67"/>
      <c r="M451" s="67"/>
      <c r="N451" s="67"/>
      <c r="O451" s="67"/>
      <c r="Q451" s="70"/>
    </row>
    <row r="452" spans="1:17" x14ac:dyDescent="0.25">
      <c r="A452" s="40"/>
      <c r="B452" s="40"/>
      <c r="C452" s="40"/>
      <c r="D452" s="40"/>
      <c r="E452" s="40"/>
      <c r="F452" s="40"/>
      <c r="G452" s="40"/>
      <c r="H452" s="40"/>
      <c r="I452" s="40"/>
      <c r="J452" s="71"/>
      <c r="K452" s="67"/>
      <c r="L452" s="67"/>
      <c r="M452" s="67"/>
      <c r="N452" s="67"/>
      <c r="O452" s="67"/>
      <c r="Q452" s="70"/>
    </row>
    <row r="453" spans="1:17" x14ac:dyDescent="0.25">
      <c r="A453" s="40"/>
      <c r="B453" s="40"/>
      <c r="C453" s="40"/>
      <c r="D453" s="40"/>
      <c r="E453" s="40"/>
      <c r="F453" s="40"/>
      <c r="G453" s="40"/>
      <c r="H453" s="40"/>
      <c r="I453" s="40"/>
      <c r="J453" s="71"/>
      <c r="K453" s="67"/>
      <c r="L453" s="67"/>
      <c r="M453" s="67"/>
      <c r="N453" s="67"/>
      <c r="O453" s="67"/>
      <c r="Q453" s="70"/>
    </row>
    <row r="454" spans="1:17" x14ac:dyDescent="0.25">
      <c r="A454" s="40"/>
      <c r="B454" s="40"/>
      <c r="C454" s="40"/>
      <c r="D454" s="40"/>
      <c r="E454" s="40"/>
      <c r="F454" s="40"/>
      <c r="G454" s="40"/>
      <c r="H454" s="40"/>
      <c r="I454" s="40"/>
      <c r="J454" s="71"/>
      <c r="K454" s="67"/>
      <c r="L454" s="67"/>
      <c r="M454" s="67"/>
      <c r="N454" s="67"/>
      <c r="O454" s="67"/>
      <c r="Q454" s="70"/>
    </row>
    <row r="455" spans="1:17" x14ac:dyDescent="0.25">
      <c r="A455" s="40"/>
      <c r="B455" s="40"/>
      <c r="C455" s="40"/>
      <c r="D455" s="40"/>
      <c r="E455" s="40"/>
      <c r="F455" s="40"/>
      <c r="G455" s="40"/>
      <c r="H455" s="40"/>
      <c r="I455" s="40"/>
      <c r="J455" s="71"/>
      <c r="K455" s="67"/>
      <c r="L455" s="67"/>
      <c r="M455" s="67"/>
      <c r="N455" s="67"/>
      <c r="O455" s="67"/>
      <c r="Q455" s="70"/>
    </row>
    <row r="456" spans="1:17" x14ac:dyDescent="0.25">
      <c r="A456" s="40"/>
      <c r="B456" s="40"/>
      <c r="C456" s="40"/>
      <c r="D456" s="40"/>
      <c r="E456" s="40"/>
      <c r="F456" s="40"/>
      <c r="G456" s="40"/>
      <c r="H456" s="40"/>
      <c r="I456" s="40"/>
      <c r="J456" s="71"/>
      <c r="K456" s="67"/>
      <c r="L456" s="67"/>
      <c r="M456" s="67"/>
      <c r="N456" s="67"/>
      <c r="O456" s="67"/>
      <c r="Q456" s="70"/>
    </row>
    <row r="457" spans="1:17" x14ac:dyDescent="0.25">
      <c r="A457" s="40"/>
      <c r="B457" s="40"/>
      <c r="C457" s="40"/>
      <c r="D457" s="40"/>
      <c r="E457" s="40"/>
      <c r="F457" s="40"/>
      <c r="G457" s="40"/>
      <c r="H457" s="40"/>
      <c r="I457" s="40"/>
      <c r="J457" s="71"/>
      <c r="K457" s="67"/>
      <c r="L457" s="67"/>
      <c r="M457" s="67"/>
      <c r="N457" s="67"/>
      <c r="O457" s="67"/>
      <c r="Q457" s="70"/>
    </row>
    <row r="458" spans="1:17" x14ac:dyDescent="0.25">
      <c r="A458" s="40"/>
      <c r="B458" s="40"/>
      <c r="C458" s="40"/>
      <c r="D458" s="40"/>
      <c r="E458" s="40"/>
      <c r="F458" s="40"/>
      <c r="G458" s="40"/>
      <c r="H458" s="40"/>
      <c r="I458" s="40"/>
      <c r="J458" s="71"/>
      <c r="K458" s="67"/>
      <c r="L458" s="67"/>
      <c r="M458" s="67"/>
      <c r="N458" s="67"/>
      <c r="O458" s="67"/>
      <c r="Q458" s="70"/>
    </row>
    <row r="459" spans="1:17" x14ac:dyDescent="0.25">
      <c r="A459" s="40"/>
      <c r="B459" s="40"/>
      <c r="C459" s="40"/>
      <c r="D459" s="40"/>
      <c r="E459" s="40"/>
      <c r="F459" s="40"/>
      <c r="G459" s="40"/>
      <c r="H459" s="40"/>
      <c r="I459" s="40"/>
      <c r="J459" s="71"/>
      <c r="K459" s="67"/>
      <c r="L459" s="67"/>
      <c r="M459" s="67"/>
      <c r="N459" s="67"/>
      <c r="O459" s="67"/>
      <c r="Q459" s="70"/>
    </row>
    <row r="460" spans="1:17" x14ac:dyDescent="0.25">
      <c r="A460" s="40"/>
      <c r="B460" s="40"/>
      <c r="C460" s="40"/>
      <c r="D460" s="40"/>
      <c r="E460" s="40"/>
      <c r="F460" s="40"/>
      <c r="G460" s="40"/>
      <c r="H460" s="40"/>
      <c r="I460" s="40"/>
      <c r="J460" s="71"/>
      <c r="K460" s="67"/>
      <c r="L460" s="67"/>
      <c r="M460" s="67"/>
      <c r="N460" s="67"/>
      <c r="O460" s="67"/>
      <c r="Q460" s="70"/>
    </row>
    <row r="461" spans="1:17" x14ac:dyDescent="0.25">
      <c r="A461" s="40"/>
      <c r="B461" s="40"/>
      <c r="C461" s="40"/>
      <c r="D461" s="40"/>
      <c r="E461" s="40"/>
      <c r="F461" s="40"/>
      <c r="G461" s="40"/>
      <c r="H461" s="40"/>
      <c r="I461" s="40"/>
      <c r="J461" s="71"/>
      <c r="K461" s="67"/>
      <c r="L461" s="67"/>
      <c r="M461" s="67"/>
      <c r="N461" s="67"/>
      <c r="O461" s="67"/>
      <c r="Q461" s="70"/>
    </row>
    <row r="462" spans="1:17" x14ac:dyDescent="0.25">
      <c r="A462" s="40"/>
      <c r="B462" s="40"/>
      <c r="C462" s="40"/>
      <c r="D462" s="40"/>
      <c r="E462" s="40"/>
      <c r="F462" s="40"/>
      <c r="G462" s="40"/>
      <c r="H462" s="40"/>
      <c r="I462" s="40"/>
      <c r="J462" s="71"/>
      <c r="K462" s="67"/>
      <c r="L462" s="67"/>
      <c r="M462" s="67"/>
      <c r="N462" s="67"/>
      <c r="O462" s="67"/>
      <c r="Q462" s="70"/>
    </row>
    <row r="463" spans="1:17" x14ac:dyDescent="0.25">
      <c r="A463" s="40"/>
      <c r="B463" s="40"/>
      <c r="C463" s="40"/>
      <c r="D463" s="40"/>
      <c r="E463" s="40"/>
      <c r="F463" s="40"/>
      <c r="G463" s="40"/>
      <c r="H463" s="40"/>
      <c r="I463" s="40"/>
      <c r="J463" s="71"/>
      <c r="K463" s="67"/>
      <c r="L463" s="67"/>
      <c r="M463" s="67"/>
      <c r="N463" s="67"/>
      <c r="O463" s="67"/>
      <c r="Q463" s="70"/>
    </row>
    <row r="464" spans="1:17" x14ac:dyDescent="0.25">
      <c r="A464" s="40"/>
      <c r="B464" s="40"/>
      <c r="C464" s="40"/>
      <c r="D464" s="40"/>
      <c r="E464" s="40"/>
      <c r="F464" s="40"/>
      <c r="G464" s="40"/>
      <c r="H464" s="40"/>
      <c r="I464" s="40"/>
      <c r="J464" s="71"/>
      <c r="K464" s="67"/>
      <c r="L464" s="67"/>
      <c r="M464" s="67"/>
      <c r="N464" s="67"/>
      <c r="O464" s="67"/>
      <c r="Q464" s="70"/>
    </row>
    <row r="465" spans="1:17" x14ac:dyDescent="0.25">
      <c r="A465" s="40"/>
      <c r="B465" s="40"/>
      <c r="C465" s="40"/>
      <c r="D465" s="40"/>
      <c r="E465" s="40"/>
      <c r="F465" s="40"/>
      <c r="G465" s="40"/>
      <c r="H465" s="40"/>
      <c r="I465" s="40"/>
      <c r="J465" s="71"/>
      <c r="K465" s="67"/>
      <c r="L465" s="67"/>
      <c r="M465" s="67"/>
      <c r="N465" s="67"/>
      <c r="O465" s="67"/>
      <c r="Q465" s="70"/>
    </row>
    <row r="466" spans="1:17" x14ac:dyDescent="0.25">
      <c r="A466" s="40"/>
      <c r="B466" s="40"/>
      <c r="C466" s="40"/>
      <c r="D466" s="40"/>
      <c r="E466" s="40"/>
      <c r="F466" s="40"/>
      <c r="G466" s="40"/>
      <c r="H466" s="40"/>
      <c r="I466" s="40"/>
      <c r="J466" s="71"/>
      <c r="K466" s="67"/>
      <c r="L466" s="67"/>
      <c r="M466" s="67"/>
      <c r="N466" s="67"/>
      <c r="O466" s="67"/>
      <c r="Q466" s="70"/>
    </row>
    <row r="467" spans="1:17" x14ac:dyDescent="0.25">
      <c r="A467" s="40"/>
      <c r="B467" s="40"/>
      <c r="C467" s="40"/>
      <c r="D467" s="40"/>
      <c r="E467" s="40"/>
      <c r="F467" s="40"/>
      <c r="G467" s="40"/>
      <c r="H467" s="40"/>
      <c r="I467" s="40"/>
      <c r="J467" s="71"/>
      <c r="K467" s="67"/>
      <c r="L467" s="67"/>
      <c r="M467" s="67"/>
      <c r="N467" s="67"/>
      <c r="O467" s="67"/>
      <c r="Q467" s="70"/>
    </row>
    <row r="468" spans="1:17" x14ac:dyDescent="0.25">
      <c r="A468" s="40"/>
      <c r="B468" s="40"/>
      <c r="C468" s="40"/>
      <c r="D468" s="40"/>
      <c r="E468" s="40"/>
      <c r="F468" s="40"/>
      <c r="G468" s="40"/>
      <c r="H468" s="40"/>
      <c r="I468" s="40"/>
      <c r="J468" s="71"/>
      <c r="K468" s="67"/>
      <c r="L468" s="67"/>
      <c r="M468" s="67"/>
      <c r="N468" s="67"/>
      <c r="O468" s="67"/>
      <c r="Q468" s="70"/>
    </row>
    <row r="469" spans="1:17" x14ac:dyDescent="0.25">
      <c r="A469" s="40"/>
      <c r="B469" s="40"/>
      <c r="C469" s="40"/>
      <c r="D469" s="40"/>
      <c r="E469" s="40"/>
      <c r="F469" s="40"/>
      <c r="G469" s="40"/>
      <c r="H469" s="40"/>
      <c r="I469" s="40"/>
      <c r="J469" s="71"/>
      <c r="K469" s="67"/>
      <c r="L469" s="67"/>
      <c r="M469" s="67"/>
      <c r="N469" s="67"/>
      <c r="O469" s="67"/>
      <c r="Q469" s="70"/>
    </row>
    <row r="470" spans="1:17" x14ac:dyDescent="0.25">
      <c r="A470" s="40"/>
      <c r="B470" s="40"/>
      <c r="C470" s="40"/>
      <c r="D470" s="40"/>
      <c r="E470" s="40"/>
      <c r="F470" s="40"/>
      <c r="G470" s="40"/>
      <c r="H470" s="40"/>
      <c r="I470" s="40"/>
      <c r="J470" s="71"/>
      <c r="K470" s="67"/>
      <c r="L470" s="67"/>
      <c r="M470" s="67"/>
      <c r="N470" s="67"/>
      <c r="O470" s="67"/>
      <c r="Q470" s="70"/>
    </row>
    <row r="471" spans="1:17" x14ac:dyDescent="0.25">
      <c r="A471" s="40"/>
      <c r="B471" s="40"/>
      <c r="C471" s="40"/>
      <c r="D471" s="40"/>
      <c r="E471" s="40"/>
      <c r="F471" s="40"/>
      <c r="G471" s="40"/>
      <c r="H471" s="40"/>
      <c r="I471" s="40"/>
      <c r="J471" s="71"/>
      <c r="K471" s="67"/>
      <c r="L471" s="67"/>
      <c r="M471" s="67"/>
      <c r="N471" s="67"/>
      <c r="O471" s="67"/>
      <c r="Q471" s="70"/>
    </row>
    <row r="472" spans="1:17" x14ac:dyDescent="0.25">
      <c r="A472" s="40"/>
      <c r="B472" s="40"/>
      <c r="C472" s="40"/>
      <c r="D472" s="40"/>
      <c r="E472" s="40"/>
      <c r="F472" s="40"/>
      <c r="G472" s="40"/>
      <c r="H472" s="40"/>
      <c r="I472" s="40"/>
      <c r="J472" s="71"/>
      <c r="K472" s="67"/>
      <c r="L472" s="67"/>
      <c r="M472" s="67"/>
      <c r="N472" s="67"/>
      <c r="O472" s="67"/>
      <c r="Q472" s="70"/>
    </row>
    <row r="473" spans="1:17" x14ac:dyDescent="0.25">
      <c r="A473" s="40"/>
      <c r="B473" s="40"/>
      <c r="C473" s="40"/>
      <c r="D473" s="40"/>
      <c r="E473" s="40"/>
      <c r="F473" s="40"/>
      <c r="G473" s="40"/>
      <c r="H473" s="40"/>
      <c r="I473" s="40"/>
      <c r="J473" s="71"/>
      <c r="K473" s="67"/>
      <c r="L473" s="67"/>
      <c r="M473" s="67"/>
      <c r="N473" s="67"/>
      <c r="O473" s="67"/>
      <c r="Q473" s="70"/>
    </row>
    <row r="474" spans="1:17" x14ac:dyDescent="0.25">
      <c r="A474" s="40"/>
      <c r="B474" s="40"/>
      <c r="C474" s="40"/>
      <c r="D474" s="40"/>
      <c r="E474" s="40"/>
      <c r="F474" s="40"/>
      <c r="G474" s="40"/>
      <c r="H474" s="40"/>
      <c r="I474" s="40"/>
      <c r="J474" s="71"/>
      <c r="K474" s="67"/>
      <c r="L474" s="67"/>
      <c r="M474" s="67"/>
      <c r="N474" s="67"/>
      <c r="O474" s="67"/>
      <c r="Q474" s="70"/>
    </row>
    <row r="475" spans="1:17" x14ac:dyDescent="0.25">
      <c r="A475" s="40"/>
      <c r="B475" s="40"/>
      <c r="C475" s="40"/>
      <c r="D475" s="40"/>
      <c r="E475" s="40"/>
      <c r="F475" s="40"/>
      <c r="G475" s="40"/>
      <c r="H475" s="40"/>
      <c r="I475" s="40"/>
      <c r="J475" s="71"/>
      <c r="K475" s="67"/>
      <c r="L475" s="67"/>
      <c r="M475" s="67"/>
      <c r="N475" s="67"/>
      <c r="O475" s="67"/>
      <c r="Q475" s="70"/>
    </row>
    <row r="476" spans="1:17" x14ac:dyDescent="0.25">
      <c r="A476" s="40"/>
      <c r="B476" s="40"/>
      <c r="C476" s="40"/>
      <c r="D476" s="40"/>
      <c r="E476" s="40"/>
      <c r="F476" s="40"/>
      <c r="G476" s="40"/>
      <c r="H476" s="40"/>
      <c r="I476" s="40"/>
      <c r="J476" s="71"/>
      <c r="K476" s="67"/>
      <c r="L476" s="67"/>
      <c r="M476" s="67"/>
      <c r="N476" s="67"/>
      <c r="O476" s="67"/>
      <c r="Q476" s="70"/>
    </row>
    <row r="477" spans="1:17" x14ac:dyDescent="0.25">
      <c r="A477" s="40"/>
      <c r="B477" s="40"/>
      <c r="C477" s="40"/>
      <c r="D477" s="40"/>
      <c r="E477" s="40"/>
      <c r="F477" s="40"/>
      <c r="G477" s="40"/>
      <c r="H477" s="40"/>
      <c r="I477" s="40"/>
      <c r="J477" s="71"/>
      <c r="K477" s="67"/>
      <c r="L477" s="67"/>
      <c r="M477" s="67"/>
      <c r="N477" s="67"/>
      <c r="O477" s="67"/>
      <c r="Q477" s="70"/>
    </row>
    <row r="478" spans="1:17" x14ac:dyDescent="0.25">
      <c r="A478" s="40"/>
      <c r="B478" s="40"/>
      <c r="C478" s="40"/>
      <c r="D478" s="40"/>
      <c r="E478" s="40"/>
      <c r="F478" s="40"/>
      <c r="G478" s="40"/>
      <c r="H478" s="40"/>
      <c r="I478" s="40"/>
      <c r="J478" s="71"/>
      <c r="K478" s="67"/>
      <c r="L478" s="67"/>
      <c r="M478" s="67"/>
      <c r="N478" s="67"/>
      <c r="O478" s="67"/>
      <c r="Q478" s="70"/>
    </row>
    <row r="479" spans="1:17" x14ac:dyDescent="0.25">
      <c r="A479" s="40"/>
      <c r="B479" s="40"/>
      <c r="C479" s="40"/>
      <c r="D479" s="40"/>
      <c r="E479" s="40"/>
      <c r="F479" s="40"/>
      <c r="G479" s="40"/>
      <c r="H479" s="40"/>
      <c r="I479" s="40"/>
      <c r="J479" s="71"/>
      <c r="K479" s="67"/>
      <c r="L479" s="67"/>
      <c r="M479" s="67"/>
      <c r="N479" s="67"/>
      <c r="O479" s="67"/>
      <c r="Q479" s="70"/>
    </row>
    <row r="480" spans="1:17" x14ac:dyDescent="0.25">
      <c r="A480" s="40"/>
      <c r="B480" s="40"/>
      <c r="C480" s="40"/>
      <c r="D480" s="40"/>
      <c r="E480" s="40"/>
      <c r="F480" s="40"/>
      <c r="G480" s="40"/>
      <c r="H480" s="40"/>
      <c r="I480" s="40"/>
      <c r="J480" s="71"/>
      <c r="K480" s="67"/>
      <c r="L480" s="67"/>
      <c r="M480" s="67"/>
      <c r="N480" s="67"/>
      <c r="O480" s="67"/>
      <c r="Q480" s="70"/>
    </row>
    <row r="481" spans="1:17" x14ac:dyDescent="0.25">
      <c r="A481" s="40"/>
      <c r="B481" s="40"/>
      <c r="C481" s="40"/>
      <c r="D481" s="40"/>
      <c r="E481" s="40"/>
      <c r="F481" s="40"/>
      <c r="G481" s="40"/>
      <c r="H481" s="40"/>
      <c r="I481" s="40"/>
      <c r="J481" s="71"/>
      <c r="K481" s="67"/>
      <c r="L481" s="67"/>
      <c r="M481" s="67"/>
      <c r="N481" s="67"/>
      <c r="O481" s="67"/>
      <c r="Q481" s="70"/>
    </row>
    <row r="482" spans="1:17" x14ac:dyDescent="0.25">
      <c r="A482" s="40"/>
      <c r="B482" s="40"/>
      <c r="C482" s="40"/>
      <c r="D482" s="40"/>
      <c r="E482" s="40"/>
      <c r="F482" s="40"/>
      <c r="G482" s="40"/>
      <c r="H482" s="40"/>
      <c r="I482" s="40"/>
      <c r="J482" s="71"/>
      <c r="K482" s="67"/>
      <c r="L482" s="67"/>
      <c r="M482" s="67"/>
      <c r="N482" s="67"/>
      <c r="O482" s="67"/>
      <c r="Q482" s="70"/>
    </row>
    <row r="483" spans="1:17" x14ac:dyDescent="0.25">
      <c r="A483" s="40"/>
      <c r="B483" s="40"/>
      <c r="C483" s="40"/>
      <c r="D483" s="40"/>
      <c r="E483" s="40"/>
      <c r="F483" s="40"/>
      <c r="G483" s="40"/>
      <c r="H483" s="40"/>
      <c r="I483" s="40"/>
      <c r="J483" s="71"/>
      <c r="K483" s="67"/>
      <c r="L483" s="67"/>
      <c r="M483" s="67"/>
      <c r="N483" s="67"/>
      <c r="O483" s="67"/>
      <c r="Q483" s="70"/>
    </row>
    <row r="484" spans="1:17" x14ac:dyDescent="0.25">
      <c r="A484" s="40"/>
      <c r="B484" s="40"/>
      <c r="C484" s="40"/>
      <c r="D484" s="40"/>
      <c r="E484" s="40"/>
      <c r="F484" s="40"/>
      <c r="G484" s="40"/>
      <c r="H484" s="40"/>
      <c r="I484" s="40"/>
      <c r="J484" s="71"/>
      <c r="K484" s="67"/>
      <c r="L484" s="67"/>
      <c r="M484" s="67"/>
      <c r="N484" s="67"/>
      <c r="O484" s="67"/>
      <c r="Q484" s="70"/>
    </row>
    <row r="485" spans="1:17" x14ac:dyDescent="0.25">
      <c r="A485" s="40"/>
      <c r="B485" s="40"/>
      <c r="C485" s="40"/>
      <c r="D485" s="40"/>
      <c r="E485" s="40"/>
      <c r="F485" s="40"/>
      <c r="G485" s="40"/>
      <c r="H485" s="40"/>
      <c r="I485" s="40"/>
      <c r="J485" s="71"/>
      <c r="K485" s="67"/>
      <c r="L485" s="67"/>
      <c r="M485" s="67"/>
      <c r="N485" s="67"/>
      <c r="O485" s="67"/>
      <c r="Q485" s="70"/>
    </row>
    <row r="486" spans="1:17" x14ac:dyDescent="0.25">
      <c r="A486" s="40"/>
      <c r="B486" s="40"/>
      <c r="C486" s="40"/>
      <c r="D486" s="40"/>
      <c r="E486" s="40"/>
      <c r="F486" s="40"/>
      <c r="G486" s="40"/>
      <c r="H486" s="40"/>
      <c r="I486" s="40"/>
      <c r="J486" s="71"/>
      <c r="K486" s="67"/>
      <c r="L486" s="67"/>
      <c r="M486" s="67"/>
      <c r="N486" s="67"/>
      <c r="O486" s="67"/>
      <c r="Q486" s="70"/>
    </row>
    <row r="487" spans="1:17" x14ac:dyDescent="0.25">
      <c r="A487" s="40"/>
      <c r="B487" s="40"/>
      <c r="C487" s="40"/>
      <c r="D487" s="40"/>
      <c r="E487" s="40"/>
      <c r="F487" s="40"/>
      <c r="G487" s="40"/>
      <c r="H487" s="40"/>
      <c r="I487" s="40"/>
      <c r="J487" s="71"/>
      <c r="K487" s="67"/>
      <c r="L487" s="67"/>
      <c r="M487" s="67"/>
      <c r="N487" s="67"/>
      <c r="O487" s="67"/>
      <c r="Q487" s="70"/>
    </row>
    <row r="488" spans="1:17" x14ac:dyDescent="0.25">
      <c r="A488" s="40"/>
      <c r="B488" s="40"/>
      <c r="C488" s="40"/>
      <c r="D488" s="40"/>
      <c r="E488" s="40"/>
      <c r="F488" s="40"/>
      <c r="G488" s="40"/>
      <c r="H488" s="40"/>
      <c r="I488" s="40"/>
      <c r="J488" s="71"/>
      <c r="K488" s="67"/>
      <c r="L488" s="67"/>
      <c r="M488" s="67"/>
      <c r="N488" s="67"/>
      <c r="O488" s="67"/>
      <c r="Q488" s="70"/>
    </row>
    <row r="489" spans="1:17" x14ac:dyDescent="0.25">
      <c r="A489" s="40"/>
      <c r="B489" s="40"/>
      <c r="C489" s="40"/>
      <c r="D489" s="40"/>
      <c r="E489" s="40"/>
      <c r="F489" s="40"/>
      <c r="G489" s="40"/>
      <c r="H489" s="40"/>
      <c r="I489" s="40"/>
      <c r="J489" s="71"/>
      <c r="K489" s="67"/>
      <c r="L489" s="67"/>
      <c r="M489" s="67"/>
      <c r="N489" s="67"/>
      <c r="O489" s="67"/>
      <c r="Q489" s="70"/>
    </row>
    <row r="490" spans="1:17" x14ac:dyDescent="0.25">
      <c r="A490" s="40"/>
      <c r="B490" s="40"/>
      <c r="C490" s="40"/>
      <c r="D490" s="40"/>
      <c r="E490" s="40"/>
      <c r="F490" s="40"/>
      <c r="G490" s="40"/>
      <c r="H490" s="40"/>
      <c r="I490" s="40"/>
      <c r="J490" s="71"/>
      <c r="K490" s="67"/>
      <c r="L490" s="67"/>
      <c r="M490" s="67"/>
      <c r="N490" s="67"/>
      <c r="O490" s="67"/>
      <c r="Q490" s="70"/>
    </row>
    <row r="491" spans="1:17" x14ac:dyDescent="0.25">
      <c r="A491" s="40"/>
      <c r="B491" s="40"/>
      <c r="C491" s="40"/>
      <c r="D491" s="40"/>
      <c r="E491" s="40"/>
      <c r="F491" s="40"/>
      <c r="G491" s="40"/>
      <c r="H491" s="40"/>
      <c r="I491" s="40"/>
      <c r="J491" s="71"/>
      <c r="K491" s="67"/>
      <c r="L491" s="67"/>
      <c r="M491" s="67"/>
      <c r="N491" s="67"/>
      <c r="O491" s="67"/>
      <c r="Q491" s="70"/>
    </row>
    <row r="492" spans="1:17" x14ac:dyDescent="0.25">
      <c r="A492" s="40"/>
      <c r="B492" s="40"/>
      <c r="C492" s="40"/>
      <c r="D492" s="40"/>
      <c r="E492" s="40"/>
      <c r="F492" s="40"/>
      <c r="G492" s="40"/>
      <c r="H492" s="40"/>
      <c r="I492" s="40"/>
      <c r="J492" s="71"/>
      <c r="K492" s="67"/>
      <c r="L492" s="67"/>
      <c r="M492" s="67"/>
      <c r="N492" s="67"/>
      <c r="O492" s="67"/>
      <c r="Q492" s="70"/>
    </row>
    <row r="493" spans="1:17" x14ac:dyDescent="0.25">
      <c r="A493" s="40"/>
      <c r="B493" s="40"/>
      <c r="C493" s="40"/>
      <c r="D493" s="40"/>
      <c r="E493" s="40"/>
      <c r="F493" s="40"/>
      <c r="G493" s="40"/>
      <c r="H493" s="40"/>
      <c r="I493" s="40"/>
      <c r="J493" s="71"/>
      <c r="K493" s="67"/>
      <c r="L493" s="67"/>
      <c r="M493" s="67"/>
      <c r="N493" s="67"/>
      <c r="O493" s="67"/>
      <c r="Q493" s="70"/>
    </row>
    <row r="494" spans="1:17" x14ac:dyDescent="0.25">
      <c r="A494" s="40"/>
      <c r="B494" s="40"/>
      <c r="C494" s="40"/>
      <c r="D494" s="40"/>
      <c r="E494" s="40"/>
      <c r="F494" s="40"/>
      <c r="G494" s="40"/>
      <c r="H494" s="40"/>
      <c r="I494" s="40"/>
      <c r="J494" s="71"/>
      <c r="K494" s="67"/>
      <c r="L494" s="67"/>
      <c r="M494" s="67"/>
      <c r="N494" s="67"/>
      <c r="O494" s="67"/>
      <c r="Q494" s="70"/>
    </row>
    <row r="495" spans="1:17" x14ac:dyDescent="0.25">
      <c r="A495" s="40"/>
      <c r="B495" s="40"/>
      <c r="C495" s="40"/>
      <c r="D495" s="40"/>
      <c r="E495" s="40"/>
      <c r="F495" s="40"/>
      <c r="G495" s="40"/>
      <c r="H495" s="40"/>
      <c r="I495" s="40"/>
      <c r="J495" s="71"/>
      <c r="K495" s="67"/>
      <c r="L495" s="67"/>
      <c r="M495" s="67"/>
      <c r="N495" s="67"/>
      <c r="O495" s="67"/>
      <c r="Q495" s="70"/>
    </row>
    <row r="496" spans="1:17" x14ac:dyDescent="0.25">
      <c r="A496" s="40"/>
      <c r="B496" s="40"/>
      <c r="C496" s="40"/>
      <c r="D496" s="40"/>
      <c r="E496" s="40"/>
      <c r="F496" s="40"/>
      <c r="G496" s="40"/>
      <c r="H496" s="40"/>
      <c r="I496" s="40"/>
      <c r="J496" s="71"/>
      <c r="K496" s="67"/>
      <c r="L496" s="67"/>
      <c r="M496" s="67"/>
      <c r="N496" s="67"/>
      <c r="O496" s="67"/>
      <c r="Q496" s="70"/>
    </row>
    <row r="497" spans="1:17" x14ac:dyDescent="0.25">
      <c r="A497" s="40"/>
      <c r="B497" s="40"/>
      <c r="C497" s="40"/>
      <c r="D497" s="40"/>
      <c r="E497" s="40"/>
      <c r="F497" s="40"/>
      <c r="G497" s="40"/>
      <c r="H497" s="40"/>
      <c r="I497" s="40"/>
      <c r="J497" s="71"/>
      <c r="K497" s="67"/>
      <c r="L497" s="67"/>
      <c r="M497" s="67"/>
      <c r="N497" s="67"/>
      <c r="O497" s="67"/>
      <c r="Q497" s="70"/>
    </row>
    <row r="498" spans="1:17" x14ac:dyDescent="0.25">
      <c r="A498" s="40"/>
      <c r="B498" s="40"/>
      <c r="C498" s="40"/>
      <c r="D498" s="40"/>
      <c r="E498" s="40"/>
      <c r="F498" s="40"/>
      <c r="G498" s="40"/>
      <c r="H498" s="40"/>
      <c r="I498" s="40"/>
      <c r="J498" s="71"/>
      <c r="K498" s="67"/>
      <c r="L498" s="67"/>
      <c r="M498" s="67"/>
      <c r="N498" s="67"/>
      <c r="O498" s="67"/>
      <c r="Q498" s="70"/>
    </row>
    <row r="499" spans="1:17" x14ac:dyDescent="0.25">
      <c r="A499" s="40"/>
      <c r="B499" s="40"/>
      <c r="C499" s="40"/>
      <c r="D499" s="40"/>
      <c r="E499" s="40"/>
      <c r="F499" s="40"/>
      <c r="G499" s="40"/>
      <c r="H499" s="40"/>
      <c r="I499" s="40"/>
      <c r="J499" s="71"/>
      <c r="K499" s="67"/>
      <c r="L499" s="67"/>
      <c r="M499" s="67"/>
      <c r="N499" s="67"/>
      <c r="O499" s="67"/>
      <c r="Q499" s="70"/>
    </row>
    <row r="500" spans="1:17" x14ac:dyDescent="0.25">
      <c r="A500" s="40"/>
      <c r="B500" s="40"/>
      <c r="C500" s="40"/>
      <c r="D500" s="40"/>
      <c r="E500" s="40"/>
      <c r="F500" s="40"/>
      <c r="G500" s="40"/>
      <c r="H500" s="40"/>
      <c r="I500" s="40"/>
      <c r="J500" s="71"/>
      <c r="K500" s="67"/>
      <c r="L500" s="67"/>
      <c r="M500" s="67"/>
      <c r="N500" s="67"/>
      <c r="O500" s="67"/>
      <c r="Q500" s="70"/>
    </row>
    <row r="501" spans="1:17" x14ac:dyDescent="0.25">
      <c r="A501" s="40"/>
      <c r="B501" s="40"/>
      <c r="C501" s="40"/>
      <c r="D501" s="40"/>
      <c r="E501" s="40"/>
      <c r="F501" s="40"/>
      <c r="G501" s="40"/>
      <c r="H501" s="40"/>
      <c r="I501" s="40"/>
      <c r="J501" s="71"/>
      <c r="K501" s="67"/>
      <c r="L501" s="67"/>
      <c r="M501" s="67"/>
      <c r="N501" s="67"/>
      <c r="O501" s="67"/>
      <c r="Q501" s="70"/>
    </row>
    <row r="502" spans="1:17" x14ac:dyDescent="0.25">
      <c r="A502" s="40"/>
      <c r="B502" s="40"/>
      <c r="C502" s="40"/>
      <c r="D502" s="40"/>
      <c r="E502" s="40"/>
      <c r="F502" s="40"/>
      <c r="G502" s="40"/>
      <c r="H502" s="40"/>
      <c r="I502" s="40"/>
      <c r="J502" s="71"/>
      <c r="K502" s="67"/>
      <c r="L502" s="67"/>
      <c r="M502" s="67"/>
      <c r="N502" s="67"/>
      <c r="O502" s="67"/>
      <c r="Q502" s="70"/>
    </row>
    <row r="503" spans="1:17" x14ac:dyDescent="0.25">
      <c r="A503" s="40"/>
      <c r="B503" s="40"/>
      <c r="C503" s="40"/>
      <c r="D503" s="40"/>
      <c r="E503" s="40"/>
      <c r="F503" s="40"/>
      <c r="G503" s="40"/>
      <c r="H503" s="40"/>
      <c r="I503" s="40"/>
      <c r="J503" s="71"/>
      <c r="K503" s="67"/>
      <c r="L503" s="67"/>
      <c r="M503" s="67"/>
      <c r="N503" s="67"/>
      <c r="O503" s="67"/>
      <c r="Q503" s="70"/>
    </row>
    <row r="504" spans="1:17" x14ac:dyDescent="0.25">
      <c r="A504" s="40"/>
      <c r="B504" s="40"/>
      <c r="C504" s="40"/>
      <c r="D504" s="40"/>
      <c r="E504" s="40"/>
      <c r="F504" s="40"/>
      <c r="G504" s="40"/>
      <c r="H504" s="40"/>
      <c r="I504" s="40"/>
      <c r="J504" s="71"/>
      <c r="K504" s="67"/>
      <c r="L504" s="67"/>
      <c r="M504" s="67"/>
      <c r="N504" s="67"/>
      <c r="O504" s="67"/>
      <c r="Q504" s="70"/>
    </row>
    <row r="505" spans="1:17" x14ac:dyDescent="0.25">
      <c r="A505" s="40"/>
      <c r="B505" s="40"/>
      <c r="C505" s="40"/>
      <c r="D505" s="40"/>
      <c r="E505" s="40"/>
      <c r="F505" s="40"/>
      <c r="G505" s="40"/>
      <c r="H505" s="40"/>
      <c r="I505" s="40"/>
      <c r="J505" s="71"/>
      <c r="K505" s="67"/>
      <c r="L505" s="67"/>
      <c r="M505" s="67"/>
      <c r="N505" s="67"/>
      <c r="O505" s="67"/>
      <c r="Q505" s="70"/>
    </row>
    <row r="506" spans="1:17" x14ac:dyDescent="0.25">
      <c r="A506" s="40"/>
      <c r="B506" s="40"/>
      <c r="C506" s="40"/>
      <c r="D506" s="40"/>
      <c r="E506" s="40"/>
      <c r="F506" s="40"/>
      <c r="G506" s="40"/>
      <c r="H506" s="40"/>
      <c r="I506" s="40"/>
      <c r="J506" s="71"/>
      <c r="K506" s="67"/>
      <c r="L506" s="67"/>
      <c r="M506" s="67"/>
      <c r="N506" s="67"/>
      <c r="O506" s="67"/>
      <c r="Q506" s="70"/>
    </row>
    <row r="507" spans="1:17" x14ac:dyDescent="0.25">
      <c r="A507" s="40"/>
      <c r="B507" s="40"/>
      <c r="C507" s="40"/>
      <c r="D507" s="40"/>
      <c r="E507" s="40"/>
      <c r="F507" s="40"/>
      <c r="G507" s="40"/>
      <c r="H507" s="40"/>
      <c r="I507" s="40"/>
      <c r="J507" s="71"/>
      <c r="K507" s="67"/>
      <c r="L507" s="67"/>
      <c r="M507" s="67"/>
      <c r="N507" s="67"/>
      <c r="O507" s="67"/>
      <c r="Q507" s="70"/>
    </row>
    <row r="508" spans="1:17" x14ac:dyDescent="0.25">
      <c r="A508" s="40"/>
      <c r="B508" s="40"/>
      <c r="C508" s="40"/>
      <c r="D508" s="40"/>
      <c r="E508" s="40"/>
      <c r="F508" s="40"/>
      <c r="G508" s="40"/>
      <c r="H508" s="40"/>
      <c r="I508" s="40"/>
      <c r="J508" s="71"/>
      <c r="K508" s="67"/>
      <c r="L508" s="67"/>
      <c r="M508" s="67"/>
      <c r="N508" s="67"/>
      <c r="O508" s="67"/>
      <c r="Q508" s="70"/>
    </row>
    <row r="509" spans="1:17" x14ac:dyDescent="0.25">
      <c r="A509" s="40"/>
      <c r="B509" s="40"/>
      <c r="C509" s="40"/>
      <c r="D509" s="40"/>
      <c r="E509" s="40"/>
      <c r="F509" s="40"/>
      <c r="G509" s="40"/>
      <c r="H509" s="40"/>
      <c r="I509" s="40"/>
      <c r="J509" s="71"/>
      <c r="K509" s="67"/>
      <c r="L509" s="67"/>
      <c r="M509" s="67"/>
      <c r="N509" s="67"/>
      <c r="O509" s="67"/>
      <c r="Q509" s="70"/>
    </row>
    <row r="510" spans="1:17" x14ac:dyDescent="0.25">
      <c r="A510" s="40"/>
      <c r="B510" s="40"/>
      <c r="C510" s="40"/>
      <c r="D510" s="40"/>
      <c r="E510" s="40"/>
      <c r="F510" s="40"/>
      <c r="G510" s="40"/>
      <c r="H510" s="40"/>
      <c r="I510" s="40"/>
      <c r="J510" s="71"/>
      <c r="K510" s="67"/>
      <c r="L510" s="67"/>
      <c r="M510" s="67"/>
      <c r="N510" s="67"/>
      <c r="O510" s="67"/>
      <c r="Q510" s="70"/>
    </row>
    <row r="511" spans="1:17" x14ac:dyDescent="0.25">
      <c r="A511" s="40"/>
      <c r="B511" s="40"/>
      <c r="C511" s="40"/>
      <c r="D511" s="40"/>
      <c r="E511" s="40"/>
      <c r="F511" s="40"/>
      <c r="G511" s="40"/>
      <c r="H511" s="40"/>
      <c r="I511" s="40"/>
      <c r="J511" s="71"/>
      <c r="K511" s="67"/>
      <c r="L511" s="67"/>
      <c r="M511" s="67"/>
      <c r="N511" s="67"/>
      <c r="O511" s="67"/>
      <c r="Q511" s="70"/>
    </row>
    <row r="512" spans="1:17" x14ac:dyDescent="0.25">
      <c r="A512" s="40"/>
      <c r="B512" s="40"/>
      <c r="C512" s="40"/>
      <c r="D512" s="40"/>
      <c r="E512" s="40"/>
      <c r="F512" s="40"/>
      <c r="G512" s="40"/>
      <c r="H512" s="40"/>
      <c r="I512" s="40"/>
      <c r="J512" s="71"/>
      <c r="K512" s="67"/>
      <c r="L512" s="67"/>
      <c r="M512" s="67"/>
      <c r="N512" s="67"/>
      <c r="O512" s="67"/>
      <c r="Q512" s="70"/>
    </row>
    <row r="513" spans="1:17" x14ac:dyDescent="0.25">
      <c r="A513" s="40"/>
      <c r="B513" s="40"/>
      <c r="C513" s="40"/>
      <c r="D513" s="40"/>
      <c r="E513" s="40"/>
      <c r="F513" s="40"/>
      <c r="G513" s="40"/>
      <c r="H513" s="40"/>
      <c r="I513" s="40"/>
      <c r="J513" s="71"/>
      <c r="K513" s="67"/>
      <c r="L513" s="67"/>
      <c r="M513" s="67"/>
      <c r="N513" s="67"/>
      <c r="O513" s="67"/>
      <c r="Q513" s="70"/>
    </row>
    <row r="514" spans="1:17" x14ac:dyDescent="0.25">
      <c r="A514" s="40"/>
      <c r="B514" s="40"/>
      <c r="C514" s="40"/>
      <c r="D514" s="40"/>
      <c r="E514" s="40"/>
      <c r="F514" s="40"/>
      <c r="G514" s="40"/>
      <c r="H514" s="40"/>
      <c r="I514" s="40"/>
      <c r="J514" s="71"/>
      <c r="K514" s="67"/>
      <c r="L514" s="67"/>
      <c r="M514" s="67"/>
      <c r="N514" s="67"/>
      <c r="O514" s="67"/>
      <c r="Q514" s="70"/>
    </row>
    <row r="515" spans="1:17" x14ac:dyDescent="0.25">
      <c r="A515" s="40"/>
      <c r="B515" s="40"/>
      <c r="C515" s="40"/>
      <c r="D515" s="40"/>
      <c r="E515" s="40"/>
      <c r="F515" s="40"/>
      <c r="G515" s="40"/>
      <c r="H515" s="40"/>
      <c r="I515" s="40"/>
      <c r="J515" s="71"/>
      <c r="K515" s="67"/>
      <c r="L515" s="67"/>
      <c r="M515" s="67"/>
      <c r="N515" s="67"/>
      <c r="O515" s="67"/>
      <c r="Q515" s="70"/>
    </row>
    <row r="516" spans="1:17" x14ac:dyDescent="0.25">
      <c r="A516" s="40"/>
      <c r="B516" s="40"/>
      <c r="C516" s="40"/>
      <c r="D516" s="40"/>
      <c r="E516" s="40"/>
      <c r="F516" s="40"/>
      <c r="G516" s="40"/>
      <c r="H516" s="40"/>
      <c r="I516" s="40"/>
      <c r="J516" s="71"/>
      <c r="K516" s="67"/>
      <c r="L516" s="67"/>
      <c r="M516" s="67"/>
      <c r="N516" s="67"/>
      <c r="O516" s="67"/>
      <c r="Q516" s="70"/>
    </row>
    <row r="517" spans="1:17" x14ac:dyDescent="0.25">
      <c r="A517" s="40"/>
      <c r="B517" s="40"/>
      <c r="C517" s="40"/>
      <c r="D517" s="40"/>
      <c r="E517" s="40"/>
      <c r="F517" s="40"/>
      <c r="G517" s="40"/>
      <c r="H517" s="40"/>
      <c r="I517" s="40"/>
      <c r="J517" s="71"/>
      <c r="K517" s="67"/>
      <c r="L517" s="67"/>
      <c r="M517" s="67"/>
      <c r="N517" s="67"/>
      <c r="O517" s="67"/>
      <c r="Q517" s="70"/>
    </row>
    <row r="518" spans="1:17" x14ac:dyDescent="0.25">
      <c r="A518" s="40"/>
      <c r="B518" s="40"/>
      <c r="C518" s="40"/>
      <c r="D518" s="40"/>
      <c r="E518" s="40"/>
      <c r="F518" s="40"/>
      <c r="G518" s="40"/>
      <c r="H518" s="40"/>
      <c r="I518" s="40"/>
      <c r="J518" s="71"/>
      <c r="K518" s="67"/>
      <c r="L518" s="67"/>
      <c r="M518" s="67"/>
      <c r="N518" s="67"/>
      <c r="O518" s="67"/>
      <c r="Q518" s="70"/>
    </row>
    <row r="519" spans="1:17" x14ac:dyDescent="0.25">
      <c r="A519" s="40"/>
      <c r="B519" s="40"/>
      <c r="C519" s="40"/>
      <c r="D519" s="40"/>
      <c r="E519" s="40"/>
      <c r="F519" s="40"/>
      <c r="G519" s="40"/>
      <c r="H519" s="40"/>
      <c r="I519" s="40"/>
      <c r="J519" s="71"/>
      <c r="K519" s="67"/>
      <c r="L519" s="67"/>
      <c r="M519" s="67"/>
      <c r="N519" s="67"/>
      <c r="O519" s="67"/>
      <c r="Q519" s="70"/>
    </row>
    <row r="520" spans="1:17" x14ac:dyDescent="0.25">
      <c r="A520" s="40"/>
      <c r="B520" s="40"/>
      <c r="C520" s="40"/>
      <c r="D520" s="40"/>
      <c r="E520" s="40"/>
      <c r="F520" s="40"/>
      <c r="G520" s="40"/>
      <c r="H520" s="40"/>
      <c r="I520" s="40"/>
      <c r="J520" s="71"/>
      <c r="K520" s="67"/>
      <c r="L520" s="67"/>
      <c r="M520" s="67"/>
      <c r="N520" s="67"/>
      <c r="O520" s="67"/>
      <c r="Q520" s="70"/>
    </row>
    <row r="521" spans="1:17" x14ac:dyDescent="0.25">
      <c r="A521" s="40"/>
      <c r="B521" s="40"/>
      <c r="C521" s="40"/>
      <c r="D521" s="40"/>
      <c r="E521" s="40"/>
      <c r="F521" s="40"/>
      <c r="G521" s="40"/>
      <c r="H521" s="40"/>
      <c r="I521" s="40"/>
      <c r="J521" s="71"/>
      <c r="K521" s="67"/>
      <c r="L521" s="67"/>
      <c r="M521" s="67"/>
      <c r="N521" s="67"/>
      <c r="O521" s="67"/>
      <c r="Q521" s="70"/>
    </row>
    <row r="522" spans="1:17" x14ac:dyDescent="0.25">
      <c r="A522" s="40"/>
      <c r="B522" s="40"/>
      <c r="C522" s="40"/>
      <c r="D522" s="40"/>
      <c r="E522" s="40"/>
      <c r="F522" s="40"/>
      <c r="G522" s="40"/>
      <c r="H522" s="40"/>
      <c r="I522" s="40"/>
      <c r="J522" s="71"/>
      <c r="K522" s="67"/>
      <c r="L522" s="67"/>
      <c r="M522" s="67"/>
      <c r="N522" s="67"/>
      <c r="O522" s="67"/>
      <c r="Q522" s="70"/>
    </row>
    <row r="523" spans="1:17" x14ac:dyDescent="0.25">
      <c r="A523" s="40"/>
      <c r="B523" s="40"/>
      <c r="C523" s="40"/>
      <c r="D523" s="40"/>
      <c r="E523" s="40"/>
      <c r="F523" s="40"/>
      <c r="G523" s="40"/>
      <c r="H523" s="40"/>
      <c r="I523" s="40"/>
      <c r="J523" s="71"/>
      <c r="K523" s="67"/>
      <c r="L523" s="67"/>
      <c r="M523" s="67"/>
      <c r="N523" s="67"/>
      <c r="O523" s="67"/>
      <c r="Q523" s="70"/>
    </row>
    <row r="524" spans="1:17" x14ac:dyDescent="0.25">
      <c r="A524" s="40"/>
      <c r="B524" s="40"/>
      <c r="C524" s="40"/>
      <c r="D524" s="40"/>
      <c r="E524" s="40"/>
      <c r="F524" s="40"/>
      <c r="G524" s="40"/>
      <c r="H524" s="40"/>
      <c r="I524" s="40"/>
      <c r="J524" s="71"/>
      <c r="K524" s="67"/>
      <c r="L524" s="67"/>
      <c r="M524" s="67"/>
      <c r="N524" s="67"/>
      <c r="O524" s="67"/>
      <c r="Q524" s="70"/>
    </row>
    <row r="525" spans="1:17" x14ac:dyDescent="0.25">
      <c r="A525" s="40"/>
      <c r="B525" s="40"/>
      <c r="C525" s="40"/>
      <c r="D525" s="40"/>
      <c r="E525" s="40"/>
      <c r="F525" s="40"/>
      <c r="G525" s="40"/>
      <c r="H525" s="40"/>
      <c r="I525" s="40"/>
      <c r="J525" s="71"/>
      <c r="K525" s="67"/>
      <c r="L525" s="67"/>
      <c r="M525" s="67"/>
      <c r="N525" s="67"/>
      <c r="O525" s="67"/>
      <c r="Q525" s="70"/>
    </row>
    <row r="526" spans="1:17" x14ac:dyDescent="0.25">
      <c r="A526" s="40"/>
      <c r="B526" s="40"/>
      <c r="C526" s="40"/>
      <c r="D526" s="40"/>
      <c r="E526" s="40"/>
      <c r="F526" s="40"/>
      <c r="G526" s="40"/>
      <c r="H526" s="40"/>
      <c r="I526" s="40"/>
      <c r="J526" s="71"/>
      <c r="K526" s="67"/>
      <c r="L526" s="67"/>
      <c r="M526" s="67"/>
      <c r="N526" s="67"/>
      <c r="O526" s="67"/>
      <c r="Q526" s="70"/>
    </row>
    <row r="527" spans="1:17" x14ac:dyDescent="0.25">
      <c r="A527" s="40"/>
      <c r="B527" s="40"/>
      <c r="C527" s="40"/>
      <c r="D527" s="40"/>
      <c r="E527" s="40"/>
      <c r="F527" s="40"/>
      <c r="G527" s="40"/>
      <c r="H527" s="40"/>
      <c r="I527" s="40"/>
      <c r="J527" s="71"/>
      <c r="K527" s="67"/>
      <c r="L527" s="67"/>
      <c r="M527" s="67"/>
      <c r="N527" s="67"/>
      <c r="O527" s="67"/>
      <c r="Q527" s="70"/>
    </row>
    <row r="528" spans="1:17" x14ac:dyDescent="0.25">
      <c r="A528" s="40"/>
      <c r="B528" s="40"/>
      <c r="C528" s="40"/>
      <c r="D528" s="40"/>
      <c r="E528" s="40"/>
      <c r="F528" s="40"/>
      <c r="G528" s="40"/>
      <c r="H528" s="40"/>
      <c r="I528" s="40"/>
      <c r="J528" s="71"/>
      <c r="K528" s="67"/>
      <c r="L528" s="67"/>
      <c r="M528" s="67"/>
      <c r="N528" s="67"/>
      <c r="O528" s="67"/>
      <c r="Q528" s="70"/>
    </row>
    <row r="529" spans="1:17" x14ac:dyDescent="0.25">
      <c r="A529" s="40"/>
      <c r="B529" s="40"/>
      <c r="C529" s="40"/>
      <c r="D529" s="40"/>
      <c r="E529" s="40"/>
      <c r="F529" s="40"/>
      <c r="G529" s="40"/>
      <c r="H529" s="40"/>
      <c r="I529" s="40"/>
      <c r="J529" s="71"/>
      <c r="K529" s="67"/>
      <c r="L529" s="67"/>
      <c r="M529" s="67"/>
      <c r="N529" s="67"/>
      <c r="O529" s="67"/>
      <c r="Q529" s="70"/>
    </row>
    <row r="530" spans="1:17" x14ac:dyDescent="0.25">
      <c r="A530" s="40"/>
      <c r="B530" s="40"/>
      <c r="C530" s="40"/>
      <c r="D530" s="40"/>
      <c r="E530" s="40"/>
      <c r="F530" s="40"/>
      <c r="G530" s="40"/>
      <c r="H530" s="40"/>
      <c r="I530" s="40"/>
      <c r="J530" s="71"/>
      <c r="K530" s="67"/>
      <c r="L530" s="67"/>
      <c r="M530" s="67"/>
      <c r="N530" s="67"/>
      <c r="O530" s="67"/>
      <c r="Q530" s="70"/>
    </row>
    <row r="531" spans="1:17" x14ac:dyDescent="0.25">
      <c r="A531" s="40"/>
      <c r="B531" s="40"/>
      <c r="C531" s="40"/>
      <c r="D531" s="40"/>
      <c r="E531" s="40"/>
      <c r="F531" s="40"/>
      <c r="G531" s="40"/>
      <c r="H531" s="40"/>
      <c r="I531" s="40"/>
      <c r="J531" s="71"/>
      <c r="K531" s="67"/>
      <c r="L531" s="67"/>
      <c r="M531" s="67"/>
      <c r="N531" s="67"/>
      <c r="O531" s="67"/>
      <c r="Q531" s="70"/>
    </row>
    <row r="532" spans="1:17" x14ac:dyDescent="0.25">
      <c r="A532" s="40"/>
      <c r="B532" s="40"/>
      <c r="C532" s="40"/>
      <c r="D532" s="40"/>
      <c r="E532" s="40"/>
      <c r="F532" s="40"/>
      <c r="G532" s="40"/>
      <c r="H532" s="40"/>
      <c r="I532" s="40"/>
      <c r="J532" s="71"/>
      <c r="K532" s="67"/>
      <c r="L532" s="67"/>
      <c r="M532" s="67"/>
      <c r="N532" s="67"/>
      <c r="O532" s="67"/>
      <c r="Q532" s="70"/>
    </row>
    <row r="533" spans="1:17" x14ac:dyDescent="0.25">
      <c r="A533" s="40"/>
      <c r="B533" s="40"/>
      <c r="C533" s="40"/>
      <c r="D533" s="40"/>
      <c r="E533" s="40"/>
      <c r="F533" s="40"/>
      <c r="G533" s="40"/>
      <c r="H533" s="40"/>
      <c r="I533" s="40"/>
      <c r="J533" s="71"/>
      <c r="K533" s="67"/>
      <c r="L533" s="67"/>
      <c r="M533" s="67"/>
      <c r="N533" s="67"/>
      <c r="O533" s="67"/>
      <c r="Q533" s="70"/>
    </row>
    <row r="534" spans="1:17" x14ac:dyDescent="0.25">
      <c r="A534" s="40"/>
      <c r="B534" s="40"/>
      <c r="C534" s="40"/>
      <c r="D534" s="40"/>
      <c r="E534" s="40"/>
      <c r="F534" s="40"/>
      <c r="G534" s="40"/>
      <c r="H534" s="40"/>
      <c r="I534" s="40"/>
      <c r="J534" s="71"/>
      <c r="K534" s="67"/>
      <c r="L534" s="67"/>
      <c r="M534" s="67"/>
      <c r="N534" s="67"/>
      <c r="O534" s="67"/>
      <c r="Q534" s="70"/>
    </row>
    <row r="535" spans="1:17" x14ac:dyDescent="0.25">
      <c r="A535" s="40"/>
      <c r="B535" s="40"/>
      <c r="C535" s="40"/>
      <c r="D535" s="40"/>
      <c r="E535" s="40"/>
      <c r="F535" s="40"/>
      <c r="G535" s="40"/>
      <c r="H535" s="40"/>
      <c r="I535" s="40"/>
      <c r="J535" s="71"/>
      <c r="K535" s="67"/>
      <c r="L535" s="67"/>
      <c r="M535" s="67"/>
      <c r="N535" s="67"/>
      <c r="O535" s="67"/>
      <c r="Q535" s="70"/>
    </row>
    <row r="536" spans="1:17" x14ac:dyDescent="0.25">
      <c r="A536" s="40"/>
      <c r="B536" s="40"/>
      <c r="C536" s="40"/>
      <c r="D536" s="40"/>
      <c r="E536" s="40"/>
      <c r="F536" s="40"/>
      <c r="G536" s="40"/>
      <c r="H536" s="40"/>
      <c r="I536" s="40"/>
      <c r="J536" s="71"/>
      <c r="K536" s="67"/>
      <c r="L536" s="67"/>
      <c r="M536" s="67"/>
      <c r="N536" s="67"/>
      <c r="O536" s="67"/>
      <c r="Q536" s="70"/>
    </row>
    <row r="537" spans="1:17" x14ac:dyDescent="0.25">
      <c r="A537" s="40"/>
      <c r="B537" s="40"/>
      <c r="C537" s="40"/>
      <c r="D537" s="40"/>
      <c r="E537" s="40"/>
      <c r="F537" s="40"/>
      <c r="G537" s="40"/>
      <c r="H537" s="40"/>
      <c r="I537" s="40"/>
      <c r="J537" s="71"/>
      <c r="K537" s="67"/>
      <c r="L537" s="67"/>
      <c r="M537" s="67"/>
      <c r="N537" s="67"/>
      <c r="O537" s="67"/>
      <c r="Q537" s="70"/>
    </row>
    <row r="538" spans="1:17" x14ac:dyDescent="0.25">
      <c r="A538" s="40"/>
      <c r="B538" s="40"/>
      <c r="C538" s="40"/>
      <c r="D538" s="40"/>
      <c r="E538" s="40"/>
      <c r="F538" s="40"/>
      <c r="G538" s="40"/>
      <c r="H538" s="40"/>
      <c r="I538" s="40"/>
      <c r="J538" s="71"/>
      <c r="K538" s="67"/>
      <c r="L538" s="67"/>
      <c r="M538" s="67"/>
      <c r="N538" s="67"/>
      <c r="O538" s="67"/>
      <c r="Q538" s="70"/>
    </row>
    <row r="539" spans="1:17" x14ac:dyDescent="0.25">
      <c r="A539" s="40"/>
      <c r="B539" s="40"/>
      <c r="C539" s="40"/>
      <c r="D539" s="40"/>
      <c r="E539" s="40"/>
      <c r="F539" s="40"/>
      <c r="G539" s="40"/>
      <c r="H539" s="40"/>
      <c r="I539" s="40"/>
      <c r="J539" s="71"/>
      <c r="K539" s="67"/>
      <c r="L539" s="67"/>
      <c r="M539" s="67"/>
      <c r="N539" s="67"/>
      <c r="O539" s="67"/>
      <c r="Q539" s="70"/>
    </row>
    <row r="540" spans="1:17" x14ac:dyDescent="0.25">
      <c r="A540" s="40"/>
      <c r="B540" s="40"/>
      <c r="C540" s="40"/>
      <c r="D540" s="40"/>
      <c r="E540" s="40"/>
      <c r="F540" s="40"/>
      <c r="G540" s="40"/>
      <c r="H540" s="40"/>
      <c r="I540" s="40"/>
      <c r="J540" s="71"/>
      <c r="K540" s="67"/>
      <c r="L540" s="67"/>
      <c r="M540" s="67"/>
      <c r="N540" s="67"/>
      <c r="O540" s="67"/>
      <c r="Q540" s="70"/>
    </row>
    <row r="541" spans="1:17" x14ac:dyDescent="0.25">
      <c r="A541" s="40"/>
      <c r="B541" s="40"/>
      <c r="C541" s="40"/>
      <c r="D541" s="40"/>
      <c r="E541" s="40"/>
      <c r="F541" s="40"/>
      <c r="G541" s="40"/>
      <c r="H541" s="40"/>
      <c r="I541" s="40"/>
      <c r="J541" s="71"/>
      <c r="K541" s="67"/>
      <c r="L541" s="67"/>
      <c r="M541" s="67"/>
      <c r="N541" s="67"/>
      <c r="O541" s="67"/>
      <c r="Q541" s="70"/>
    </row>
    <row r="542" spans="1:17" x14ac:dyDescent="0.25">
      <c r="A542" s="40"/>
      <c r="B542" s="40"/>
      <c r="C542" s="40"/>
      <c r="D542" s="40"/>
      <c r="E542" s="40"/>
      <c r="F542" s="40"/>
      <c r="G542" s="40"/>
      <c r="H542" s="40"/>
      <c r="I542" s="40"/>
      <c r="J542" s="71"/>
      <c r="K542" s="67"/>
      <c r="L542" s="67"/>
      <c r="M542" s="67"/>
      <c r="N542" s="67"/>
      <c r="O542" s="67"/>
      <c r="Q542" s="70"/>
    </row>
    <row r="543" spans="1:17" x14ac:dyDescent="0.25">
      <c r="A543" s="40"/>
      <c r="B543" s="40"/>
      <c r="C543" s="40"/>
      <c r="D543" s="40"/>
      <c r="E543" s="40"/>
      <c r="F543" s="40"/>
      <c r="G543" s="40"/>
      <c r="H543" s="40"/>
      <c r="I543" s="40"/>
      <c r="J543" s="71"/>
      <c r="K543" s="67"/>
      <c r="L543" s="67"/>
      <c r="M543" s="67"/>
      <c r="N543" s="67"/>
      <c r="O543" s="67"/>
      <c r="Q543" s="70"/>
    </row>
    <row r="544" spans="1:17" x14ac:dyDescent="0.25">
      <c r="A544" s="40"/>
      <c r="B544" s="40"/>
      <c r="C544" s="40"/>
      <c r="D544" s="40"/>
      <c r="E544" s="40"/>
      <c r="F544" s="40"/>
      <c r="G544" s="40"/>
      <c r="H544" s="40"/>
      <c r="I544" s="40"/>
      <c r="J544" s="71"/>
      <c r="K544" s="67"/>
      <c r="L544" s="67"/>
      <c r="M544" s="67"/>
      <c r="N544" s="67"/>
      <c r="O544" s="67"/>
      <c r="Q544" s="70"/>
    </row>
    <row r="545" spans="1:17" x14ac:dyDescent="0.25">
      <c r="A545" s="40"/>
      <c r="B545" s="40"/>
      <c r="C545" s="40"/>
      <c r="D545" s="40"/>
      <c r="E545" s="40"/>
      <c r="F545" s="40"/>
      <c r="G545" s="40"/>
      <c r="H545" s="40"/>
      <c r="I545" s="40"/>
      <c r="J545" s="71"/>
      <c r="K545" s="67"/>
      <c r="L545" s="67"/>
      <c r="M545" s="67"/>
      <c r="N545" s="67"/>
      <c r="O545" s="67"/>
      <c r="Q545" s="70"/>
    </row>
    <row r="546" spans="1:17" x14ac:dyDescent="0.25">
      <c r="A546" s="40"/>
      <c r="B546" s="40"/>
      <c r="C546" s="40"/>
      <c r="D546" s="40"/>
      <c r="E546" s="40"/>
      <c r="F546" s="40"/>
      <c r="G546" s="40"/>
      <c r="H546" s="40"/>
      <c r="I546" s="40"/>
      <c r="J546" s="71"/>
      <c r="K546" s="67"/>
      <c r="L546" s="67"/>
      <c r="M546" s="67"/>
      <c r="N546" s="67"/>
      <c r="O546" s="67"/>
      <c r="Q546" s="70"/>
    </row>
    <row r="547" spans="1:17" x14ac:dyDescent="0.25">
      <c r="A547" s="40"/>
      <c r="B547" s="40"/>
      <c r="C547" s="40"/>
      <c r="D547" s="40"/>
      <c r="E547" s="40"/>
      <c r="F547" s="40"/>
      <c r="G547" s="40"/>
      <c r="H547" s="40"/>
      <c r="I547" s="40"/>
      <c r="J547" s="71"/>
      <c r="K547" s="67"/>
      <c r="L547" s="67"/>
      <c r="M547" s="67"/>
      <c r="N547" s="67"/>
      <c r="O547" s="67"/>
      <c r="Q547" s="70"/>
    </row>
    <row r="548" spans="1:17" x14ac:dyDescent="0.25">
      <c r="A548" s="40"/>
      <c r="B548" s="40"/>
      <c r="C548" s="40"/>
      <c r="D548" s="40"/>
      <c r="E548" s="40"/>
      <c r="F548" s="40"/>
      <c r="G548" s="40"/>
      <c r="H548" s="40"/>
      <c r="I548" s="40"/>
      <c r="J548" s="71"/>
      <c r="K548" s="67"/>
      <c r="L548" s="67"/>
      <c r="M548" s="67"/>
      <c r="N548" s="67"/>
      <c r="O548" s="67"/>
      <c r="Q548" s="70"/>
    </row>
    <row r="549" spans="1:17" x14ac:dyDescent="0.25">
      <c r="A549" s="40"/>
      <c r="B549" s="40"/>
      <c r="C549" s="40"/>
      <c r="D549" s="40"/>
      <c r="E549" s="40"/>
      <c r="F549" s="40"/>
      <c r="G549" s="40"/>
      <c r="H549" s="40"/>
      <c r="I549" s="40"/>
      <c r="J549" s="71"/>
      <c r="K549" s="67"/>
      <c r="L549" s="67"/>
      <c r="M549" s="67"/>
      <c r="N549" s="67"/>
      <c r="O549" s="67"/>
      <c r="Q549" s="70"/>
    </row>
    <row r="550" spans="1:17" x14ac:dyDescent="0.25">
      <c r="A550" s="40"/>
      <c r="B550" s="40"/>
      <c r="C550" s="40"/>
      <c r="D550" s="40"/>
      <c r="E550" s="40"/>
      <c r="F550" s="40"/>
      <c r="G550" s="40"/>
      <c r="H550" s="40"/>
      <c r="I550" s="40"/>
      <c r="J550" s="71"/>
      <c r="K550" s="67"/>
      <c r="L550" s="67"/>
      <c r="M550" s="67"/>
      <c r="N550" s="67"/>
      <c r="O550" s="67"/>
      <c r="Q550" s="70"/>
    </row>
    <row r="551" spans="1:17" x14ac:dyDescent="0.25">
      <c r="A551" s="40"/>
      <c r="B551" s="40"/>
      <c r="C551" s="40"/>
      <c r="D551" s="40"/>
      <c r="E551" s="40"/>
      <c r="F551" s="40"/>
      <c r="G551" s="40"/>
      <c r="H551" s="40"/>
      <c r="I551" s="40"/>
      <c r="J551" s="71"/>
      <c r="K551" s="67"/>
      <c r="L551" s="67"/>
      <c r="M551" s="67"/>
      <c r="N551" s="67"/>
      <c r="O551" s="67"/>
      <c r="Q551" s="70"/>
    </row>
    <row r="552" spans="1:17" x14ac:dyDescent="0.25">
      <c r="A552" s="40"/>
      <c r="B552" s="40"/>
      <c r="C552" s="40"/>
      <c r="D552" s="40"/>
      <c r="E552" s="40"/>
      <c r="F552" s="40"/>
      <c r="G552" s="40"/>
      <c r="H552" s="40"/>
      <c r="I552" s="40"/>
      <c r="J552" s="71"/>
      <c r="K552" s="67"/>
      <c r="L552" s="67"/>
      <c r="M552" s="67"/>
      <c r="N552" s="67"/>
      <c r="O552" s="67"/>
      <c r="Q552" s="70"/>
    </row>
    <row r="553" spans="1:17" x14ac:dyDescent="0.25">
      <c r="A553" s="40"/>
      <c r="B553" s="40"/>
      <c r="C553" s="40"/>
      <c r="D553" s="40"/>
      <c r="E553" s="40"/>
      <c r="F553" s="40"/>
      <c r="G553" s="40"/>
      <c r="H553" s="40"/>
      <c r="I553" s="40"/>
      <c r="J553" s="71"/>
      <c r="K553" s="67"/>
      <c r="L553" s="67"/>
      <c r="M553" s="67"/>
      <c r="N553" s="67"/>
      <c r="O553" s="67"/>
      <c r="Q553" s="70"/>
    </row>
    <row r="554" spans="1:17" x14ac:dyDescent="0.25">
      <c r="A554" s="40"/>
      <c r="B554" s="40"/>
      <c r="C554" s="40"/>
      <c r="D554" s="40"/>
      <c r="E554" s="40"/>
      <c r="F554" s="40"/>
      <c r="G554" s="40"/>
      <c r="H554" s="40"/>
      <c r="I554" s="40"/>
      <c r="J554" s="71"/>
      <c r="K554" s="67"/>
      <c r="L554" s="67"/>
      <c r="M554" s="67"/>
      <c r="N554" s="67"/>
      <c r="O554" s="67"/>
      <c r="Q554" s="70"/>
    </row>
    <row r="555" spans="1:17" x14ac:dyDescent="0.25">
      <c r="A555" s="40"/>
      <c r="B555" s="40"/>
      <c r="C555" s="40"/>
      <c r="D555" s="40"/>
      <c r="E555" s="40"/>
      <c r="F555" s="40"/>
      <c r="G555" s="40"/>
      <c r="H555" s="40"/>
      <c r="I555" s="40"/>
      <c r="J555" s="71"/>
      <c r="K555" s="67"/>
      <c r="L555" s="67"/>
      <c r="M555" s="67"/>
      <c r="N555" s="67"/>
      <c r="O555" s="67"/>
      <c r="Q555" s="70"/>
    </row>
    <row r="556" spans="1:17" x14ac:dyDescent="0.25">
      <c r="A556" s="40"/>
      <c r="B556" s="40"/>
      <c r="C556" s="40"/>
      <c r="D556" s="40"/>
      <c r="E556" s="40"/>
      <c r="F556" s="40"/>
      <c r="G556" s="40"/>
      <c r="H556" s="40"/>
      <c r="I556" s="40"/>
      <c r="J556" s="71"/>
      <c r="K556" s="67"/>
      <c r="L556" s="67"/>
      <c r="M556" s="67"/>
      <c r="N556" s="67"/>
      <c r="O556" s="67"/>
      <c r="Q556" s="70"/>
    </row>
    <row r="557" spans="1:17" x14ac:dyDescent="0.25">
      <c r="A557" s="40"/>
      <c r="B557" s="40"/>
      <c r="C557" s="40"/>
      <c r="D557" s="40"/>
      <c r="E557" s="40"/>
      <c r="F557" s="40"/>
      <c r="G557" s="40"/>
      <c r="H557" s="40"/>
      <c r="I557" s="40"/>
      <c r="J557" s="71"/>
      <c r="K557" s="67"/>
      <c r="L557" s="67"/>
      <c r="M557" s="67"/>
      <c r="N557" s="67"/>
      <c r="O557" s="67"/>
      <c r="Q557" s="70"/>
    </row>
    <row r="558" spans="1:17" x14ac:dyDescent="0.25">
      <c r="A558" s="40"/>
      <c r="B558" s="40"/>
      <c r="C558" s="40"/>
      <c r="D558" s="40"/>
      <c r="E558" s="40"/>
      <c r="F558" s="40"/>
      <c r="G558" s="40"/>
      <c r="H558" s="40"/>
      <c r="I558" s="40"/>
      <c r="J558" s="71"/>
      <c r="K558" s="67"/>
      <c r="L558" s="67"/>
      <c r="M558" s="67"/>
      <c r="N558" s="67"/>
      <c r="O558" s="67"/>
      <c r="Q558" s="70"/>
    </row>
    <row r="559" spans="1:17" x14ac:dyDescent="0.25">
      <c r="A559" s="40"/>
      <c r="B559" s="40"/>
      <c r="C559" s="40"/>
      <c r="D559" s="40"/>
      <c r="E559" s="40"/>
      <c r="F559" s="40"/>
      <c r="G559" s="40"/>
      <c r="H559" s="40"/>
      <c r="I559" s="40"/>
      <c r="J559" s="71"/>
      <c r="K559" s="67"/>
      <c r="L559" s="67"/>
      <c r="M559" s="67"/>
      <c r="N559" s="67"/>
      <c r="O559" s="67"/>
      <c r="Q559" s="70"/>
    </row>
    <row r="560" spans="1:17" x14ac:dyDescent="0.25">
      <c r="A560" s="40"/>
      <c r="B560" s="40"/>
      <c r="C560" s="40"/>
      <c r="D560" s="40"/>
      <c r="E560" s="40"/>
      <c r="F560" s="40"/>
      <c r="G560" s="40"/>
      <c r="H560" s="40"/>
      <c r="I560" s="40"/>
      <c r="J560" s="71"/>
      <c r="K560" s="67"/>
      <c r="L560" s="67"/>
      <c r="M560" s="67"/>
      <c r="N560" s="67"/>
      <c r="O560" s="67"/>
      <c r="Q560" s="70"/>
    </row>
    <row r="561" spans="1:17" x14ac:dyDescent="0.25">
      <c r="A561" s="40"/>
      <c r="B561" s="40"/>
      <c r="C561" s="40"/>
      <c r="D561" s="40"/>
      <c r="E561" s="40"/>
      <c r="F561" s="40"/>
      <c r="G561" s="40"/>
      <c r="H561" s="40"/>
      <c r="I561" s="40"/>
      <c r="J561" s="71"/>
      <c r="K561" s="67"/>
      <c r="L561" s="67"/>
      <c r="M561" s="67"/>
      <c r="N561" s="67"/>
      <c r="O561" s="67"/>
      <c r="Q561" s="70"/>
    </row>
    <row r="562" spans="1:17" x14ac:dyDescent="0.25">
      <c r="A562" s="40"/>
      <c r="B562" s="40"/>
      <c r="C562" s="40"/>
      <c r="D562" s="40"/>
      <c r="E562" s="40"/>
      <c r="F562" s="40"/>
      <c r="G562" s="40"/>
      <c r="H562" s="40"/>
      <c r="I562" s="40"/>
      <c r="J562" s="71"/>
      <c r="K562" s="67"/>
      <c r="L562" s="67"/>
      <c r="M562" s="67"/>
      <c r="N562" s="67"/>
      <c r="O562" s="67"/>
      <c r="Q562" s="70"/>
    </row>
    <row r="563" spans="1:17" x14ac:dyDescent="0.25">
      <c r="A563" s="40"/>
      <c r="B563" s="40"/>
      <c r="C563" s="40"/>
      <c r="D563" s="40"/>
      <c r="E563" s="40"/>
      <c r="F563" s="40"/>
      <c r="G563" s="40"/>
      <c r="H563" s="40"/>
      <c r="I563" s="40"/>
      <c r="J563" s="71"/>
      <c r="K563" s="67"/>
      <c r="L563" s="67"/>
      <c r="M563" s="67"/>
      <c r="N563" s="67"/>
      <c r="O563" s="67"/>
      <c r="Q563" s="70"/>
    </row>
    <row r="564" spans="1:17" x14ac:dyDescent="0.25">
      <c r="A564" s="40"/>
      <c r="B564" s="40"/>
      <c r="C564" s="40"/>
      <c r="D564" s="40"/>
      <c r="E564" s="40"/>
      <c r="F564" s="40"/>
      <c r="G564" s="40"/>
      <c r="H564" s="40"/>
      <c r="I564" s="40"/>
      <c r="J564" s="71"/>
      <c r="K564" s="67"/>
      <c r="L564" s="67"/>
      <c r="M564" s="67"/>
      <c r="N564" s="67"/>
      <c r="O564" s="67"/>
      <c r="Q564" s="70"/>
    </row>
    <row r="565" spans="1:17" x14ac:dyDescent="0.25">
      <c r="A565" s="40"/>
      <c r="B565" s="40"/>
      <c r="C565" s="40"/>
      <c r="D565" s="40"/>
      <c r="E565" s="40"/>
      <c r="F565" s="40"/>
      <c r="G565" s="40"/>
      <c r="H565" s="40"/>
      <c r="I565" s="40"/>
      <c r="J565" s="71"/>
      <c r="K565" s="67"/>
      <c r="L565" s="67"/>
      <c r="M565" s="67"/>
      <c r="N565" s="67"/>
      <c r="O565" s="67"/>
      <c r="Q565" s="70"/>
    </row>
    <row r="566" spans="1:17" x14ac:dyDescent="0.25">
      <c r="A566" s="40"/>
      <c r="B566" s="40"/>
      <c r="C566" s="40"/>
      <c r="D566" s="40"/>
      <c r="E566" s="40"/>
      <c r="F566" s="40"/>
      <c r="G566" s="40"/>
      <c r="H566" s="40"/>
      <c r="I566" s="40"/>
      <c r="J566" s="71"/>
      <c r="K566" s="67"/>
      <c r="L566" s="67"/>
      <c r="M566" s="67"/>
      <c r="N566" s="67"/>
      <c r="O566" s="67"/>
      <c r="Q566" s="70"/>
    </row>
    <row r="567" spans="1:17" x14ac:dyDescent="0.25">
      <c r="A567" s="40"/>
      <c r="B567" s="40"/>
      <c r="C567" s="40"/>
      <c r="D567" s="40"/>
      <c r="E567" s="40"/>
      <c r="F567" s="40"/>
      <c r="G567" s="40"/>
      <c r="H567" s="40"/>
      <c r="I567" s="40"/>
      <c r="J567" s="71"/>
      <c r="K567" s="67"/>
      <c r="L567" s="67"/>
      <c r="M567" s="67"/>
      <c r="N567" s="67"/>
      <c r="O567" s="67"/>
      <c r="Q567" s="70"/>
    </row>
    <row r="568" spans="1:17" x14ac:dyDescent="0.25">
      <c r="A568" s="40"/>
      <c r="B568" s="40"/>
      <c r="C568" s="40"/>
      <c r="D568" s="40"/>
      <c r="E568" s="40"/>
      <c r="F568" s="40"/>
      <c r="G568" s="40"/>
      <c r="H568" s="40"/>
      <c r="I568" s="40"/>
      <c r="J568" s="71"/>
      <c r="K568" s="67"/>
      <c r="L568" s="67"/>
      <c r="M568" s="67"/>
      <c r="N568" s="67"/>
      <c r="O568" s="67"/>
      <c r="Q568" s="70"/>
    </row>
    <row r="569" spans="1:17" x14ac:dyDescent="0.25">
      <c r="A569" s="40"/>
      <c r="B569" s="40"/>
      <c r="C569" s="40"/>
      <c r="D569" s="40"/>
      <c r="E569" s="40"/>
      <c r="F569" s="40"/>
      <c r="G569" s="40"/>
      <c r="H569" s="40"/>
      <c r="I569" s="40"/>
      <c r="J569" s="71"/>
      <c r="K569" s="67"/>
      <c r="L569" s="67"/>
      <c r="M569" s="67"/>
      <c r="N569" s="67"/>
      <c r="O569" s="67"/>
      <c r="Q569" s="70"/>
    </row>
    <row r="570" spans="1:17" x14ac:dyDescent="0.25">
      <c r="A570" s="40"/>
      <c r="B570" s="40"/>
      <c r="C570" s="40"/>
      <c r="D570" s="40"/>
      <c r="E570" s="40"/>
      <c r="F570" s="40"/>
      <c r="G570" s="40"/>
      <c r="H570" s="40"/>
      <c r="I570" s="40"/>
      <c r="J570" s="71"/>
      <c r="K570" s="67"/>
      <c r="L570" s="67"/>
      <c r="M570" s="67"/>
      <c r="N570" s="67"/>
      <c r="O570" s="67"/>
      <c r="Q570" s="70"/>
    </row>
    <row r="571" spans="1:17" x14ac:dyDescent="0.25">
      <c r="A571" s="40"/>
      <c r="B571" s="40"/>
      <c r="C571" s="40"/>
      <c r="D571" s="40"/>
      <c r="E571" s="40"/>
      <c r="F571" s="40"/>
      <c r="G571" s="40"/>
      <c r="H571" s="40"/>
      <c r="I571" s="40"/>
      <c r="J571" s="71"/>
      <c r="K571" s="67"/>
      <c r="L571" s="67"/>
      <c r="M571" s="67"/>
      <c r="N571" s="67"/>
      <c r="O571" s="67"/>
      <c r="Q571" s="70"/>
    </row>
    <row r="572" spans="1:17" x14ac:dyDescent="0.25">
      <c r="A572" s="40"/>
      <c r="B572" s="40"/>
      <c r="C572" s="40"/>
      <c r="D572" s="40"/>
      <c r="E572" s="40"/>
      <c r="F572" s="40"/>
      <c r="G572" s="40"/>
      <c r="H572" s="40"/>
      <c r="I572" s="40"/>
      <c r="J572" s="71"/>
      <c r="K572" s="67"/>
      <c r="L572" s="67"/>
      <c r="M572" s="67"/>
      <c r="N572" s="67"/>
      <c r="O572" s="67"/>
      <c r="Q572" s="70"/>
    </row>
    <row r="573" spans="1:17" x14ac:dyDescent="0.25">
      <c r="A573" s="40"/>
      <c r="B573" s="40"/>
      <c r="C573" s="40"/>
      <c r="D573" s="40"/>
      <c r="E573" s="40"/>
      <c r="F573" s="40"/>
      <c r="G573" s="40"/>
      <c r="H573" s="40"/>
      <c r="I573" s="40"/>
      <c r="J573" s="71"/>
      <c r="K573" s="67"/>
      <c r="L573" s="67"/>
      <c r="M573" s="67"/>
      <c r="N573" s="67"/>
      <c r="O573" s="67"/>
      <c r="Q573" s="70"/>
    </row>
    <row r="574" spans="1:17" x14ac:dyDescent="0.25">
      <c r="A574" s="40"/>
      <c r="B574" s="40"/>
      <c r="C574" s="40"/>
      <c r="D574" s="40"/>
      <c r="E574" s="40"/>
      <c r="F574" s="40"/>
      <c r="G574" s="40"/>
      <c r="H574" s="40"/>
      <c r="I574" s="40"/>
      <c r="J574" s="71"/>
      <c r="K574" s="67"/>
      <c r="L574" s="67"/>
      <c r="M574" s="67"/>
      <c r="N574" s="67"/>
      <c r="O574" s="67"/>
      <c r="Q574" s="70"/>
    </row>
    <row r="575" spans="1:17" x14ac:dyDescent="0.25">
      <c r="A575" s="40"/>
      <c r="B575" s="40"/>
      <c r="C575" s="40"/>
      <c r="D575" s="40"/>
      <c r="E575" s="40"/>
      <c r="F575" s="40"/>
      <c r="G575" s="40"/>
      <c r="H575" s="40"/>
      <c r="I575" s="40"/>
      <c r="J575" s="71"/>
      <c r="K575" s="67"/>
      <c r="L575" s="67"/>
      <c r="M575" s="67"/>
      <c r="N575" s="67"/>
      <c r="O575" s="67"/>
      <c r="Q575" s="70"/>
    </row>
    <row r="576" spans="1:17" x14ac:dyDescent="0.25">
      <c r="A576" s="40"/>
      <c r="B576" s="40"/>
      <c r="C576" s="40"/>
      <c r="D576" s="40"/>
      <c r="E576" s="40"/>
      <c r="F576" s="40"/>
      <c r="G576" s="40"/>
      <c r="H576" s="40"/>
      <c r="I576" s="40"/>
      <c r="J576" s="71"/>
      <c r="K576" s="67"/>
      <c r="L576" s="67"/>
      <c r="M576" s="67"/>
      <c r="N576" s="67"/>
      <c r="O576" s="67"/>
      <c r="Q576" s="70"/>
    </row>
    <row r="577" spans="1:17" x14ac:dyDescent="0.25">
      <c r="A577" s="40"/>
      <c r="B577" s="40"/>
      <c r="C577" s="40"/>
      <c r="D577" s="40"/>
      <c r="E577" s="40"/>
      <c r="F577" s="40"/>
      <c r="G577" s="40"/>
      <c r="H577" s="40"/>
      <c r="I577" s="40"/>
      <c r="J577" s="71"/>
      <c r="K577" s="67"/>
      <c r="L577" s="67"/>
      <c r="M577" s="67"/>
      <c r="N577" s="67"/>
      <c r="O577" s="67"/>
      <c r="Q577" s="70"/>
    </row>
    <row r="578" spans="1:17" x14ac:dyDescent="0.25">
      <c r="A578" s="40"/>
      <c r="B578" s="40"/>
      <c r="C578" s="40"/>
      <c r="D578" s="40"/>
      <c r="E578" s="40"/>
      <c r="F578" s="40"/>
      <c r="G578" s="40"/>
      <c r="H578" s="40"/>
      <c r="I578" s="40"/>
      <c r="J578" s="71"/>
      <c r="K578" s="67"/>
      <c r="L578" s="67"/>
      <c r="M578" s="67"/>
      <c r="N578" s="67"/>
      <c r="O578" s="67"/>
      <c r="Q578" s="70"/>
    </row>
    <row r="579" spans="1:17" x14ac:dyDescent="0.25">
      <c r="A579" s="40"/>
      <c r="B579" s="40"/>
      <c r="C579" s="40"/>
      <c r="D579" s="40"/>
      <c r="E579" s="40"/>
      <c r="F579" s="40"/>
      <c r="G579" s="40"/>
      <c r="H579" s="40"/>
      <c r="I579" s="40"/>
      <c r="J579" s="71"/>
      <c r="K579" s="67"/>
      <c r="L579" s="67"/>
      <c r="M579" s="67"/>
      <c r="N579" s="67"/>
      <c r="O579" s="67"/>
      <c r="Q579" s="70"/>
    </row>
    <row r="580" spans="1:17" x14ac:dyDescent="0.25">
      <c r="A580" s="40"/>
      <c r="B580" s="40"/>
      <c r="C580" s="40"/>
      <c r="D580" s="40"/>
      <c r="E580" s="40"/>
      <c r="F580" s="40"/>
      <c r="G580" s="40"/>
      <c r="H580" s="40"/>
      <c r="I580" s="40"/>
      <c r="J580" s="71"/>
      <c r="K580" s="67"/>
      <c r="L580" s="67"/>
      <c r="M580" s="67"/>
      <c r="N580" s="67"/>
      <c r="O580" s="67"/>
      <c r="Q580" s="70"/>
    </row>
    <row r="581" spans="1:17" x14ac:dyDescent="0.25">
      <c r="A581" s="40"/>
      <c r="B581" s="40"/>
      <c r="C581" s="40"/>
      <c r="D581" s="40"/>
      <c r="E581" s="40"/>
      <c r="F581" s="40"/>
      <c r="G581" s="40"/>
      <c r="H581" s="40"/>
      <c r="I581" s="40"/>
      <c r="J581" s="71"/>
      <c r="K581" s="67"/>
      <c r="L581" s="67"/>
      <c r="M581" s="67"/>
      <c r="N581" s="67"/>
      <c r="O581" s="67"/>
      <c r="Q581" s="70"/>
    </row>
    <row r="582" spans="1:17" x14ac:dyDescent="0.25">
      <c r="A582" s="40"/>
      <c r="B582" s="40"/>
      <c r="C582" s="40"/>
      <c r="D582" s="40"/>
      <c r="E582" s="40"/>
      <c r="F582" s="40"/>
      <c r="G582" s="40"/>
      <c r="H582" s="40"/>
      <c r="I582" s="40"/>
      <c r="J582" s="71"/>
      <c r="K582" s="67"/>
      <c r="L582" s="67"/>
      <c r="M582" s="67"/>
      <c r="N582" s="67"/>
      <c r="O582" s="67"/>
      <c r="Q582" s="70"/>
    </row>
    <row r="583" spans="1:17" x14ac:dyDescent="0.25">
      <c r="A583" s="40"/>
      <c r="B583" s="40"/>
      <c r="C583" s="40"/>
      <c r="D583" s="40"/>
      <c r="E583" s="40"/>
      <c r="F583" s="40"/>
      <c r="G583" s="40"/>
      <c r="H583" s="40"/>
      <c r="I583" s="40"/>
      <c r="J583" s="71"/>
      <c r="K583" s="67"/>
      <c r="L583" s="67"/>
      <c r="M583" s="67"/>
      <c r="N583" s="67"/>
      <c r="O583" s="67"/>
      <c r="Q583" s="70"/>
    </row>
    <row r="584" spans="1:17" x14ac:dyDescent="0.25">
      <c r="A584" s="40"/>
      <c r="B584" s="40"/>
      <c r="C584" s="40"/>
      <c r="D584" s="40"/>
      <c r="E584" s="40"/>
      <c r="F584" s="40"/>
      <c r="G584" s="40"/>
      <c r="H584" s="40"/>
      <c r="I584" s="40"/>
      <c r="J584" s="71"/>
      <c r="K584" s="67"/>
      <c r="L584" s="67"/>
      <c r="M584" s="67"/>
      <c r="N584" s="67"/>
      <c r="O584" s="67"/>
      <c r="Q584" s="70"/>
    </row>
    <row r="585" spans="1:17" x14ac:dyDescent="0.25">
      <c r="A585" s="40"/>
      <c r="B585" s="40"/>
      <c r="C585" s="40"/>
      <c r="D585" s="40"/>
      <c r="E585" s="40"/>
      <c r="F585" s="40"/>
      <c r="G585" s="40"/>
      <c r="H585" s="40"/>
      <c r="I585" s="40"/>
      <c r="J585" s="71"/>
      <c r="K585" s="67"/>
      <c r="L585" s="67"/>
      <c r="M585" s="67"/>
      <c r="N585" s="67"/>
      <c r="O585" s="67"/>
      <c r="Q585" s="70"/>
    </row>
    <row r="586" spans="1:17" x14ac:dyDescent="0.25">
      <c r="A586" s="40"/>
      <c r="B586" s="40"/>
      <c r="C586" s="40"/>
      <c r="D586" s="40"/>
      <c r="E586" s="40"/>
      <c r="F586" s="40"/>
      <c r="G586" s="40"/>
      <c r="H586" s="40"/>
      <c r="I586" s="40"/>
      <c r="J586" s="71"/>
      <c r="K586" s="67"/>
      <c r="L586" s="67"/>
      <c r="M586" s="67"/>
      <c r="N586" s="67"/>
      <c r="O586" s="67"/>
      <c r="Q586" s="70"/>
    </row>
    <row r="587" spans="1:17" x14ac:dyDescent="0.25">
      <c r="A587" s="40"/>
      <c r="B587" s="40"/>
      <c r="C587" s="40"/>
      <c r="D587" s="40"/>
      <c r="E587" s="40"/>
      <c r="F587" s="40"/>
      <c r="G587" s="40"/>
      <c r="H587" s="40"/>
      <c r="I587" s="40"/>
      <c r="J587" s="71"/>
      <c r="K587" s="67"/>
      <c r="L587" s="67"/>
      <c r="M587" s="67"/>
      <c r="N587" s="67"/>
      <c r="O587" s="67"/>
      <c r="Q587" s="70"/>
    </row>
    <row r="588" spans="1:17" x14ac:dyDescent="0.25">
      <c r="A588" s="40"/>
      <c r="B588" s="40"/>
      <c r="C588" s="40"/>
      <c r="D588" s="40"/>
      <c r="E588" s="40"/>
      <c r="F588" s="40"/>
      <c r="G588" s="40"/>
      <c r="H588" s="40"/>
      <c r="I588" s="40"/>
      <c r="J588" s="71"/>
      <c r="K588" s="67"/>
      <c r="L588" s="67"/>
      <c r="M588" s="67"/>
      <c r="N588" s="67"/>
      <c r="O588" s="67"/>
      <c r="Q588" s="70"/>
    </row>
    <row r="589" spans="1:17" x14ac:dyDescent="0.25">
      <c r="A589" s="40"/>
      <c r="B589" s="40"/>
      <c r="C589" s="40"/>
      <c r="D589" s="40"/>
      <c r="E589" s="40"/>
      <c r="F589" s="40"/>
      <c r="G589" s="40"/>
      <c r="H589" s="40"/>
      <c r="I589" s="40"/>
      <c r="J589" s="71"/>
      <c r="K589" s="67"/>
      <c r="L589" s="67"/>
      <c r="M589" s="67"/>
      <c r="N589" s="67"/>
      <c r="O589" s="67"/>
      <c r="Q589" s="70"/>
    </row>
    <row r="590" spans="1:17" x14ac:dyDescent="0.25">
      <c r="A590" s="40"/>
      <c r="B590" s="40"/>
      <c r="C590" s="40"/>
      <c r="D590" s="40"/>
      <c r="E590" s="40"/>
      <c r="F590" s="40"/>
      <c r="G590" s="40"/>
      <c r="H590" s="40"/>
      <c r="I590" s="40"/>
      <c r="J590" s="71"/>
      <c r="K590" s="67"/>
      <c r="L590" s="67"/>
      <c r="M590" s="67"/>
      <c r="N590" s="67"/>
      <c r="O590" s="67"/>
      <c r="Q590" s="70"/>
    </row>
    <row r="591" spans="1:17" x14ac:dyDescent="0.25">
      <c r="A591" s="40"/>
      <c r="B591" s="40"/>
      <c r="C591" s="40"/>
      <c r="D591" s="40"/>
      <c r="E591" s="40"/>
      <c r="F591" s="40"/>
      <c r="G591" s="40"/>
      <c r="H591" s="40"/>
      <c r="I591" s="40"/>
      <c r="J591" s="71"/>
      <c r="K591" s="67"/>
      <c r="L591" s="67"/>
      <c r="M591" s="67"/>
      <c r="N591" s="67"/>
      <c r="O591" s="67"/>
      <c r="Q591" s="70"/>
    </row>
    <row r="592" spans="1:17" x14ac:dyDescent="0.25">
      <c r="A592" s="40"/>
      <c r="B592" s="40"/>
      <c r="C592" s="40"/>
      <c r="D592" s="40"/>
      <c r="E592" s="40"/>
      <c r="F592" s="40"/>
      <c r="G592" s="40"/>
      <c r="H592" s="40"/>
      <c r="I592" s="40"/>
      <c r="J592" s="71"/>
      <c r="K592" s="67"/>
      <c r="L592" s="67"/>
      <c r="M592" s="67"/>
      <c r="N592" s="67"/>
      <c r="O592" s="67"/>
      <c r="Q592" s="70"/>
    </row>
    <row r="593" spans="1:17" x14ac:dyDescent="0.25">
      <c r="A593" s="40"/>
      <c r="B593" s="40"/>
      <c r="C593" s="40"/>
      <c r="D593" s="40"/>
      <c r="E593" s="40"/>
      <c r="F593" s="40"/>
      <c r="G593" s="40"/>
      <c r="H593" s="40"/>
      <c r="I593" s="40"/>
      <c r="J593" s="71"/>
      <c r="K593" s="67"/>
      <c r="L593" s="67"/>
      <c r="M593" s="67"/>
      <c r="N593" s="67"/>
      <c r="O593" s="67"/>
      <c r="Q593" s="70"/>
    </row>
    <row r="594" spans="1:17" x14ac:dyDescent="0.25">
      <c r="A594" s="40"/>
      <c r="B594" s="40"/>
      <c r="C594" s="40"/>
      <c r="D594" s="40"/>
      <c r="E594" s="40"/>
      <c r="F594" s="40"/>
      <c r="G594" s="40"/>
      <c r="H594" s="40"/>
      <c r="I594" s="40"/>
      <c r="J594" s="71"/>
      <c r="K594" s="67"/>
      <c r="L594" s="67"/>
      <c r="M594" s="67"/>
      <c r="N594" s="67"/>
      <c r="O594" s="67"/>
      <c r="Q594" s="70"/>
    </row>
    <row r="595" spans="1:17" x14ac:dyDescent="0.25">
      <c r="A595" s="40"/>
      <c r="B595" s="40"/>
      <c r="C595" s="40"/>
      <c r="D595" s="40"/>
      <c r="E595" s="40"/>
      <c r="F595" s="40"/>
      <c r="G595" s="40"/>
      <c r="H595" s="40"/>
      <c r="I595" s="40"/>
      <c r="J595" s="71"/>
      <c r="K595" s="67"/>
      <c r="L595" s="67"/>
      <c r="M595" s="67"/>
      <c r="N595" s="67"/>
      <c r="O595" s="67"/>
      <c r="Q595" s="70"/>
    </row>
    <row r="596" spans="1:17" x14ac:dyDescent="0.25">
      <c r="A596" s="40"/>
      <c r="B596" s="40"/>
      <c r="C596" s="40"/>
      <c r="D596" s="40"/>
      <c r="E596" s="40"/>
      <c r="F596" s="40"/>
      <c r="G596" s="40"/>
      <c r="H596" s="40"/>
      <c r="I596" s="40"/>
      <c r="J596" s="71"/>
      <c r="K596" s="67"/>
      <c r="L596" s="67"/>
      <c r="M596" s="67"/>
      <c r="N596" s="67"/>
      <c r="O596" s="67"/>
      <c r="Q596" s="70"/>
    </row>
    <row r="597" spans="1:17" x14ac:dyDescent="0.25">
      <c r="A597" s="40"/>
      <c r="B597" s="40"/>
      <c r="C597" s="40"/>
      <c r="D597" s="40"/>
      <c r="E597" s="40"/>
      <c r="F597" s="40"/>
      <c r="G597" s="40"/>
      <c r="H597" s="40"/>
      <c r="I597" s="40"/>
      <c r="J597" s="71"/>
      <c r="K597" s="67"/>
      <c r="L597" s="67"/>
      <c r="M597" s="67"/>
      <c r="N597" s="67"/>
      <c r="O597" s="67"/>
      <c r="Q597" s="70"/>
    </row>
    <row r="598" spans="1:17" x14ac:dyDescent="0.25">
      <c r="A598" s="40"/>
      <c r="B598" s="40"/>
      <c r="C598" s="40"/>
      <c r="D598" s="40"/>
      <c r="E598" s="40"/>
      <c r="F598" s="40"/>
      <c r="G598" s="40"/>
      <c r="H598" s="40"/>
      <c r="I598" s="40"/>
      <c r="J598" s="71"/>
      <c r="K598" s="67"/>
      <c r="L598" s="67"/>
      <c r="M598" s="67"/>
      <c r="N598" s="67"/>
      <c r="O598" s="67"/>
      <c r="Q598" s="70"/>
    </row>
    <row r="599" spans="1:17" x14ac:dyDescent="0.25">
      <c r="A599" s="40"/>
      <c r="B599" s="40"/>
      <c r="C599" s="40"/>
      <c r="D599" s="40"/>
      <c r="E599" s="40"/>
      <c r="F599" s="40"/>
      <c r="G599" s="40"/>
      <c r="H599" s="40"/>
      <c r="I599" s="40"/>
      <c r="J599" s="71"/>
      <c r="K599" s="67"/>
      <c r="L599" s="67"/>
      <c r="M599" s="67"/>
      <c r="N599" s="67"/>
      <c r="O599" s="67"/>
      <c r="Q599" s="70"/>
    </row>
    <row r="600" spans="1:17" x14ac:dyDescent="0.25">
      <c r="A600" s="40"/>
      <c r="B600" s="40"/>
      <c r="C600" s="40"/>
      <c r="D600" s="40"/>
      <c r="E600" s="40"/>
      <c r="F600" s="40"/>
      <c r="G600" s="40"/>
      <c r="H600" s="40"/>
      <c r="I600" s="40"/>
      <c r="J600" s="71"/>
      <c r="K600" s="67"/>
      <c r="L600" s="67"/>
      <c r="M600" s="67"/>
      <c r="N600" s="67"/>
      <c r="O600" s="67"/>
      <c r="Q600" s="70"/>
    </row>
    <row r="601" spans="1:17" x14ac:dyDescent="0.25">
      <c r="A601" s="40"/>
      <c r="B601" s="40"/>
      <c r="C601" s="40"/>
      <c r="D601" s="40"/>
      <c r="E601" s="40"/>
      <c r="F601" s="40"/>
      <c r="G601" s="40"/>
      <c r="H601" s="40"/>
      <c r="I601" s="40"/>
      <c r="J601" s="71"/>
      <c r="K601" s="67"/>
      <c r="L601" s="67"/>
      <c r="M601" s="67"/>
      <c r="N601" s="67"/>
      <c r="O601" s="67"/>
      <c r="Q601" s="70"/>
    </row>
    <row r="602" spans="1:17" x14ac:dyDescent="0.25">
      <c r="A602" s="40"/>
      <c r="B602" s="40"/>
      <c r="C602" s="40"/>
      <c r="D602" s="40"/>
      <c r="E602" s="40"/>
      <c r="F602" s="40"/>
      <c r="G602" s="40"/>
      <c r="H602" s="40"/>
      <c r="I602" s="40"/>
      <c r="J602" s="71"/>
      <c r="K602" s="67"/>
      <c r="L602" s="67"/>
      <c r="M602" s="67"/>
      <c r="N602" s="67"/>
      <c r="O602" s="67"/>
      <c r="Q602" s="70"/>
    </row>
    <row r="603" spans="1:17" x14ac:dyDescent="0.25">
      <c r="A603" s="40"/>
      <c r="B603" s="40"/>
      <c r="C603" s="40"/>
      <c r="D603" s="40"/>
      <c r="E603" s="40"/>
      <c r="F603" s="40"/>
      <c r="G603" s="40"/>
      <c r="H603" s="40"/>
      <c r="I603" s="40"/>
      <c r="J603" s="71"/>
      <c r="K603" s="67"/>
      <c r="L603" s="67"/>
      <c r="M603" s="67"/>
      <c r="N603" s="67"/>
      <c r="O603" s="67"/>
      <c r="Q603" s="70"/>
    </row>
    <row r="604" spans="1:17" x14ac:dyDescent="0.25">
      <c r="A604" s="40"/>
      <c r="B604" s="40"/>
      <c r="C604" s="40"/>
      <c r="D604" s="40"/>
      <c r="E604" s="40"/>
      <c r="F604" s="40"/>
      <c r="G604" s="40"/>
      <c r="H604" s="40"/>
      <c r="I604" s="40"/>
      <c r="J604" s="71"/>
      <c r="K604" s="67"/>
      <c r="L604" s="67"/>
      <c r="M604" s="67"/>
      <c r="N604" s="67"/>
      <c r="O604" s="67"/>
      <c r="Q604" s="70"/>
    </row>
    <row r="605" spans="1:17" x14ac:dyDescent="0.25">
      <c r="A605" s="40"/>
      <c r="B605" s="40"/>
      <c r="C605" s="40"/>
      <c r="D605" s="40"/>
      <c r="E605" s="40"/>
      <c r="F605" s="40"/>
      <c r="G605" s="40"/>
      <c r="H605" s="40"/>
      <c r="I605" s="40"/>
      <c r="J605" s="71"/>
      <c r="K605" s="67"/>
      <c r="L605" s="67"/>
      <c r="M605" s="67"/>
      <c r="N605" s="67"/>
      <c r="O605" s="67"/>
      <c r="Q605" s="70"/>
    </row>
    <row r="606" spans="1:17" x14ac:dyDescent="0.25">
      <c r="A606" s="40"/>
      <c r="B606" s="40"/>
      <c r="C606" s="40"/>
      <c r="D606" s="40"/>
      <c r="E606" s="40"/>
      <c r="F606" s="40"/>
      <c r="G606" s="40"/>
      <c r="H606" s="40"/>
      <c r="I606" s="40"/>
      <c r="J606" s="71"/>
      <c r="K606" s="67"/>
      <c r="L606" s="67"/>
      <c r="M606" s="67"/>
      <c r="N606" s="67"/>
      <c r="O606" s="67"/>
      <c r="Q606" s="70"/>
    </row>
    <row r="607" spans="1:17" x14ac:dyDescent="0.25">
      <c r="A607" s="40"/>
      <c r="B607" s="40"/>
      <c r="C607" s="40"/>
      <c r="D607" s="40"/>
      <c r="E607" s="40"/>
      <c r="F607" s="40"/>
      <c r="G607" s="40"/>
      <c r="H607" s="40"/>
      <c r="I607" s="40"/>
      <c r="J607" s="71"/>
      <c r="K607" s="67"/>
      <c r="L607" s="67"/>
      <c r="M607" s="67"/>
      <c r="N607" s="67"/>
      <c r="O607" s="67"/>
      <c r="Q607" s="70"/>
    </row>
    <row r="608" spans="1:17" x14ac:dyDescent="0.25">
      <c r="A608" s="40"/>
      <c r="B608" s="40"/>
      <c r="C608" s="40"/>
      <c r="D608" s="40"/>
      <c r="E608" s="40"/>
      <c r="F608" s="40"/>
      <c r="G608" s="40"/>
      <c r="H608" s="40"/>
      <c r="I608" s="40"/>
      <c r="J608" s="71"/>
      <c r="K608" s="67"/>
      <c r="L608" s="67"/>
      <c r="M608" s="67"/>
      <c r="N608" s="67"/>
      <c r="O608" s="67"/>
      <c r="Q608" s="70"/>
    </row>
    <row r="609" spans="1:17" x14ac:dyDescent="0.25">
      <c r="A609" s="40"/>
      <c r="B609" s="40"/>
      <c r="C609" s="40"/>
      <c r="D609" s="40"/>
      <c r="E609" s="40"/>
      <c r="F609" s="40"/>
      <c r="G609" s="40"/>
      <c r="H609" s="40"/>
      <c r="I609" s="40"/>
      <c r="J609" s="71"/>
      <c r="K609" s="67"/>
      <c r="L609" s="67"/>
      <c r="M609" s="67"/>
      <c r="N609" s="67"/>
      <c r="O609" s="67"/>
      <c r="Q609" s="70"/>
    </row>
    <row r="610" spans="1:17" x14ac:dyDescent="0.25">
      <c r="A610" s="40"/>
      <c r="B610" s="40"/>
      <c r="C610" s="40"/>
      <c r="D610" s="40"/>
      <c r="E610" s="40"/>
      <c r="F610" s="40"/>
      <c r="G610" s="40"/>
      <c r="H610" s="40"/>
      <c r="I610" s="40"/>
      <c r="J610" s="71"/>
      <c r="K610" s="67"/>
      <c r="L610" s="67"/>
      <c r="M610" s="67"/>
      <c r="N610" s="67"/>
      <c r="O610" s="67"/>
      <c r="Q610" s="70"/>
    </row>
    <row r="611" spans="1:17" x14ac:dyDescent="0.25">
      <c r="A611" s="40"/>
      <c r="B611" s="40"/>
      <c r="C611" s="40"/>
      <c r="D611" s="40"/>
      <c r="E611" s="40"/>
      <c r="F611" s="40"/>
      <c r="G611" s="40"/>
      <c r="H611" s="40"/>
      <c r="I611" s="40"/>
      <c r="J611" s="71"/>
      <c r="K611" s="67"/>
      <c r="L611" s="67"/>
      <c r="M611" s="67"/>
      <c r="N611" s="67"/>
      <c r="O611" s="67"/>
      <c r="Q611" s="70"/>
    </row>
    <row r="612" spans="1:17" x14ac:dyDescent="0.25">
      <c r="A612" s="40"/>
      <c r="B612" s="40"/>
      <c r="C612" s="40"/>
      <c r="D612" s="40"/>
      <c r="E612" s="40"/>
      <c r="F612" s="40"/>
      <c r="G612" s="40"/>
      <c r="H612" s="40"/>
      <c r="I612" s="40"/>
      <c r="J612" s="71"/>
      <c r="K612" s="67"/>
      <c r="L612" s="67"/>
      <c r="M612" s="67"/>
      <c r="N612" s="67"/>
      <c r="O612" s="67"/>
      <c r="Q612" s="70"/>
    </row>
    <row r="613" spans="1:17" x14ac:dyDescent="0.25">
      <c r="A613" s="40"/>
      <c r="B613" s="40"/>
      <c r="C613" s="40"/>
      <c r="D613" s="40"/>
      <c r="E613" s="40"/>
      <c r="F613" s="40"/>
      <c r="G613" s="40"/>
      <c r="H613" s="40"/>
      <c r="I613" s="40"/>
      <c r="J613" s="71"/>
      <c r="K613" s="67"/>
      <c r="L613" s="67"/>
      <c r="M613" s="67"/>
      <c r="N613" s="67"/>
      <c r="O613" s="67"/>
      <c r="Q613" s="70"/>
    </row>
    <row r="614" spans="1:17" x14ac:dyDescent="0.25">
      <c r="A614" s="40"/>
      <c r="B614" s="40"/>
      <c r="C614" s="40"/>
      <c r="D614" s="40"/>
      <c r="E614" s="40"/>
      <c r="F614" s="40"/>
      <c r="G614" s="40"/>
      <c r="H614" s="40"/>
      <c r="I614" s="40"/>
      <c r="J614" s="71"/>
      <c r="K614" s="67"/>
      <c r="L614" s="67"/>
      <c r="M614" s="67"/>
      <c r="N614" s="67"/>
      <c r="O614" s="67"/>
      <c r="Q614" s="70"/>
    </row>
    <row r="615" spans="1:17" x14ac:dyDescent="0.25">
      <c r="A615" s="40"/>
      <c r="B615" s="40"/>
      <c r="C615" s="40"/>
      <c r="D615" s="40"/>
      <c r="E615" s="40"/>
      <c r="F615" s="40"/>
      <c r="G615" s="40"/>
      <c r="H615" s="40"/>
      <c r="I615" s="40"/>
      <c r="J615" s="71"/>
      <c r="K615" s="67"/>
      <c r="L615" s="67"/>
      <c r="M615" s="67"/>
      <c r="N615" s="67"/>
      <c r="O615" s="67"/>
      <c r="Q615" s="70"/>
    </row>
    <row r="616" spans="1:17" x14ac:dyDescent="0.25">
      <c r="A616" s="40"/>
      <c r="B616" s="40"/>
      <c r="C616" s="40"/>
      <c r="D616" s="40"/>
      <c r="E616" s="40"/>
      <c r="F616" s="40"/>
      <c r="G616" s="40"/>
      <c r="H616" s="40"/>
      <c r="I616" s="40"/>
      <c r="J616" s="71"/>
      <c r="K616" s="67"/>
      <c r="L616" s="67"/>
      <c r="M616" s="67"/>
      <c r="N616" s="67"/>
      <c r="O616" s="67"/>
      <c r="Q616" s="70"/>
    </row>
    <row r="617" spans="1:17" x14ac:dyDescent="0.25">
      <c r="A617" s="40"/>
      <c r="B617" s="40"/>
      <c r="C617" s="40"/>
      <c r="D617" s="40"/>
      <c r="E617" s="40"/>
      <c r="F617" s="40"/>
      <c r="G617" s="40"/>
      <c r="H617" s="40"/>
      <c r="I617" s="40"/>
      <c r="J617" s="71"/>
      <c r="K617" s="67"/>
      <c r="L617" s="67"/>
      <c r="M617" s="67"/>
      <c r="N617" s="67"/>
      <c r="O617" s="67"/>
      <c r="Q617" s="70"/>
    </row>
    <row r="618" spans="1:17" x14ac:dyDescent="0.25">
      <c r="A618" s="40"/>
      <c r="B618" s="40"/>
      <c r="C618" s="40"/>
      <c r="D618" s="40"/>
      <c r="E618" s="40"/>
      <c r="F618" s="40"/>
      <c r="G618" s="40"/>
      <c r="H618" s="40"/>
      <c r="I618" s="40"/>
      <c r="J618" s="71"/>
      <c r="K618" s="67"/>
      <c r="L618" s="67"/>
      <c r="M618" s="67"/>
      <c r="N618" s="67"/>
      <c r="O618" s="67"/>
      <c r="Q618" s="70"/>
    </row>
    <row r="619" spans="1:17" x14ac:dyDescent="0.25">
      <c r="A619" s="40"/>
      <c r="B619" s="40"/>
      <c r="C619" s="40"/>
      <c r="D619" s="40"/>
      <c r="E619" s="40"/>
      <c r="F619" s="40"/>
      <c r="G619" s="40"/>
      <c r="H619" s="40"/>
      <c r="I619" s="40"/>
      <c r="J619" s="71"/>
      <c r="K619" s="67"/>
      <c r="L619" s="67"/>
      <c r="M619" s="67"/>
      <c r="N619" s="67"/>
      <c r="O619" s="67"/>
      <c r="Q619" s="70"/>
    </row>
    <row r="620" spans="1:17" x14ac:dyDescent="0.25">
      <c r="A620" s="40"/>
      <c r="B620" s="40"/>
      <c r="C620" s="40"/>
      <c r="D620" s="40"/>
      <c r="E620" s="40"/>
      <c r="F620" s="40"/>
      <c r="G620" s="40"/>
      <c r="H620" s="40"/>
      <c r="I620" s="40"/>
      <c r="J620" s="71"/>
      <c r="K620" s="67"/>
      <c r="L620" s="67"/>
      <c r="M620" s="67"/>
      <c r="N620" s="67"/>
      <c r="O620" s="67"/>
      <c r="Q620" s="70"/>
    </row>
    <row r="621" spans="1:17" x14ac:dyDescent="0.25">
      <c r="A621" s="40"/>
      <c r="B621" s="40"/>
      <c r="C621" s="40"/>
      <c r="D621" s="40"/>
      <c r="E621" s="40"/>
      <c r="F621" s="40"/>
      <c r="G621" s="40"/>
      <c r="H621" s="40"/>
      <c r="I621" s="40"/>
      <c r="J621" s="71"/>
      <c r="K621" s="67"/>
      <c r="L621" s="67"/>
      <c r="M621" s="67"/>
      <c r="N621" s="67"/>
      <c r="O621" s="67"/>
      <c r="Q621" s="70"/>
    </row>
    <row r="622" spans="1:17" x14ac:dyDescent="0.25">
      <c r="A622" s="40"/>
      <c r="B622" s="40"/>
      <c r="C622" s="40"/>
      <c r="D622" s="40"/>
      <c r="E622" s="40"/>
      <c r="F622" s="40"/>
      <c r="G622" s="40"/>
      <c r="H622" s="40"/>
      <c r="I622" s="40"/>
      <c r="J622" s="71"/>
      <c r="K622" s="67"/>
      <c r="L622" s="67"/>
      <c r="M622" s="67"/>
      <c r="N622" s="67"/>
      <c r="O622" s="67"/>
      <c r="Q622" s="70"/>
    </row>
    <row r="623" spans="1:17" x14ac:dyDescent="0.25">
      <c r="A623" s="40"/>
      <c r="B623" s="40"/>
      <c r="C623" s="40"/>
      <c r="D623" s="40"/>
      <c r="E623" s="40"/>
      <c r="F623" s="40"/>
      <c r="G623" s="40"/>
      <c r="H623" s="40"/>
      <c r="I623" s="40"/>
      <c r="J623" s="71"/>
      <c r="K623" s="67"/>
      <c r="L623" s="67"/>
      <c r="M623" s="67"/>
      <c r="N623" s="67"/>
      <c r="O623" s="67"/>
      <c r="Q623" s="70"/>
    </row>
    <row r="624" spans="1:17" x14ac:dyDescent="0.25">
      <c r="A624" s="40"/>
      <c r="B624" s="40"/>
      <c r="C624" s="40"/>
      <c r="D624" s="40"/>
      <c r="E624" s="40"/>
      <c r="F624" s="40"/>
      <c r="G624" s="40"/>
      <c r="H624" s="40"/>
      <c r="I624" s="40"/>
      <c r="J624" s="71"/>
      <c r="K624" s="67"/>
      <c r="L624" s="67"/>
      <c r="M624" s="67"/>
      <c r="N624" s="67"/>
      <c r="O624" s="67"/>
      <c r="Q624" s="70"/>
    </row>
    <row r="625" spans="1:17" x14ac:dyDescent="0.25">
      <c r="A625" s="40"/>
      <c r="B625" s="40"/>
      <c r="C625" s="40"/>
      <c r="D625" s="40"/>
      <c r="E625" s="40"/>
      <c r="F625" s="40"/>
      <c r="G625" s="40"/>
      <c r="H625" s="40"/>
      <c r="I625" s="40"/>
      <c r="J625" s="71"/>
      <c r="K625" s="67"/>
      <c r="L625" s="67"/>
      <c r="M625" s="67"/>
      <c r="N625" s="67"/>
      <c r="O625" s="67"/>
      <c r="Q625" s="70"/>
    </row>
    <row r="626" spans="1:17" x14ac:dyDescent="0.25">
      <c r="A626" s="40"/>
      <c r="B626" s="40"/>
      <c r="C626" s="40"/>
      <c r="D626" s="40"/>
      <c r="E626" s="40"/>
      <c r="F626" s="40"/>
      <c r="G626" s="40"/>
      <c r="H626" s="40"/>
      <c r="I626" s="40"/>
      <c r="J626" s="71"/>
      <c r="K626" s="67"/>
      <c r="L626" s="67"/>
      <c r="M626" s="67"/>
      <c r="N626" s="67"/>
      <c r="O626" s="67"/>
      <c r="Q626" s="70"/>
    </row>
    <row r="627" spans="1:17" x14ac:dyDescent="0.25">
      <c r="A627" s="40"/>
      <c r="B627" s="40"/>
      <c r="C627" s="40"/>
      <c r="D627" s="40"/>
      <c r="E627" s="40"/>
      <c r="F627" s="40"/>
      <c r="G627" s="40"/>
      <c r="H627" s="40"/>
      <c r="I627" s="40"/>
      <c r="J627" s="71"/>
      <c r="K627" s="67"/>
      <c r="L627" s="67"/>
      <c r="M627" s="67"/>
      <c r="N627" s="67"/>
      <c r="O627" s="67"/>
      <c r="Q627" s="70"/>
    </row>
    <row r="628" spans="1:17" x14ac:dyDescent="0.25">
      <c r="A628" s="40"/>
      <c r="B628" s="40"/>
      <c r="C628" s="40"/>
      <c r="D628" s="40"/>
      <c r="E628" s="40"/>
      <c r="F628" s="40"/>
      <c r="G628" s="40"/>
      <c r="H628" s="40"/>
      <c r="I628" s="40"/>
      <c r="J628" s="71"/>
      <c r="K628" s="67"/>
      <c r="L628" s="67"/>
      <c r="M628" s="67"/>
      <c r="N628" s="67"/>
      <c r="O628" s="67"/>
      <c r="Q628" s="70"/>
    </row>
    <row r="629" spans="1:17" x14ac:dyDescent="0.25">
      <c r="A629" s="40"/>
      <c r="B629" s="40"/>
      <c r="C629" s="40"/>
      <c r="D629" s="40"/>
      <c r="E629" s="40"/>
      <c r="F629" s="40"/>
      <c r="G629" s="40"/>
      <c r="H629" s="40"/>
      <c r="I629" s="40"/>
      <c r="J629" s="71"/>
      <c r="K629" s="67"/>
      <c r="L629" s="67"/>
      <c r="M629" s="67"/>
      <c r="N629" s="67"/>
      <c r="O629" s="67"/>
      <c r="Q629" s="70"/>
    </row>
    <row r="630" spans="1:17" x14ac:dyDescent="0.25">
      <c r="A630" s="40"/>
      <c r="B630" s="40"/>
      <c r="C630" s="40"/>
      <c r="D630" s="40"/>
      <c r="E630" s="40"/>
      <c r="F630" s="40"/>
      <c r="G630" s="40"/>
      <c r="H630" s="40"/>
      <c r="I630" s="40"/>
      <c r="J630" s="71"/>
      <c r="K630" s="67"/>
      <c r="L630" s="67"/>
      <c r="M630" s="67"/>
      <c r="N630" s="67"/>
      <c r="O630" s="67"/>
      <c r="Q630" s="70"/>
    </row>
    <row r="631" spans="1:17" x14ac:dyDescent="0.25">
      <c r="A631" s="40"/>
      <c r="B631" s="40"/>
      <c r="C631" s="40"/>
      <c r="D631" s="40"/>
      <c r="E631" s="40"/>
      <c r="F631" s="40"/>
      <c r="G631" s="40"/>
      <c r="H631" s="40"/>
      <c r="I631" s="40"/>
      <c r="J631" s="71"/>
      <c r="K631" s="67"/>
      <c r="L631" s="67"/>
      <c r="M631" s="67"/>
      <c r="N631" s="67"/>
      <c r="O631" s="67"/>
      <c r="Q631" s="70"/>
    </row>
    <row r="632" spans="1:17" x14ac:dyDescent="0.25">
      <c r="A632" s="40"/>
      <c r="B632" s="40"/>
      <c r="C632" s="40"/>
      <c r="D632" s="40"/>
      <c r="E632" s="40"/>
      <c r="F632" s="40"/>
      <c r="G632" s="40"/>
      <c r="H632" s="40"/>
      <c r="I632" s="40"/>
      <c r="J632" s="71"/>
      <c r="K632" s="67"/>
      <c r="L632" s="67"/>
      <c r="M632" s="67"/>
      <c r="N632" s="67"/>
      <c r="O632" s="67"/>
      <c r="Q632" s="70"/>
    </row>
    <row r="633" spans="1:17" x14ac:dyDescent="0.25">
      <c r="A633" s="40"/>
      <c r="B633" s="40"/>
      <c r="C633" s="40"/>
      <c r="D633" s="40"/>
      <c r="E633" s="40"/>
      <c r="F633" s="40"/>
      <c r="G633" s="40"/>
      <c r="H633" s="40"/>
      <c r="I633" s="40"/>
      <c r="J633" s="71"/>
      <c r="K633" s="67"/>
      <c r="L633" s="67"/>
      <c r="M633" s="67"/>
      <c r="N633" s="67"/>
      <c r="O633" s="67"/>
      <c r="Q633" s="70"/>
    </row>
    <row r="634" spans="1:17" x14ac:dyDescent="0.25">
      <c r="A634" s="40"/>
      <c r="B634" s="40"/>
      <c r="C634" s="40"/>
      <c r="D634" s="40"/>
      <c r="E634" s="40"/>
      <c r="F634" s="40"/>
      <c r="G634" s="40"/>
      <c r="H634" s="40"/>
      <c r="I634" s="40"/>
      <c r="J634" s="71"/>
      <c r="K634" s="67"/>
      <c r="L634" s="67"/>
      <c r="M634" s="67"/>
      <c r="N634" s="67"/>
      <c r="O634" s="67"/>
      <c r="Q634" s="70"/>
    </row>
    <row r="635" spans="1:17" x14ac:dyDescent="0.25">
      <c r="A635" s="40"/>
      <c r="B635" s="40"/>
      <c r="C635" s="40"/>
      <c r="D635" s="40"/>
      <c r="E635" s="40"/>
      <c r="F635" s="40"/>
      <c r="G635" s="40"/>
      <c r="H635" s="40"/>
      <c r="I635" s="40"/>
      <c r="J635" s="71"/>
      <c r="K635" s="67"/>
      <c r="L635" s="67"/>
      <c r="M635" s="67"/>
      <c r="N635" s="67"/>
      <c r="O635" s="67"/>
      <c r="Q635" s="70"/>
    </row>
    <row r="636" spans="1:17" x14ac:dyDescent="0.25">
      <c r="A636" s="40"/>
      <c r="B636" s="40"/>
      <c r="C636" s="40"/>
      <c r="D636" s="40"/>
      <c r="E636" s="40"/>
      <c r="F636" s="40"/>
      <c r="G636" s="40"/>
      <c r="H636" s="40"/>
      <c r="I636" s="40"/>
      <c r="J636" s="71"/>
      <c r="K636" s="67"/>
      <c r="L636" s="67"/>
      <c r="M636" s="67"/>
      <c r="N636" s="67"/>
      <c r="O636" s="67"/>
      <c r="Q636" s="70"/>
    </row>
    <row r="637" spans="1:17" x14ac:dyDescent="0.25">
      <c r="A637" s="40"/>
      <c r="B637" s="40"/>
      <c r="C637" s="40"/>
      <c r="D637" s="40"/>
      <c r="E637" s="40"/>
      <c r="F637" s="40"/>
      <c r="G637" s="40"/>
      <c r="H637" s="40"/>
      <c r="I637" s="40"/>
      <c r="J637" s="71"/>
      <c r="K637" s="67"/>
      <c r="L637" s="67"/>
      <c r="M637" s="67"/>
      <c r="N637" s="67"/>
      <c r="O637" s="67"/>
      <c r="Q637" s="70"/>
    </row>
    <row r="638" spans="1:17" x14ac:dyDescent="0.25">
      <c r="A638" s="40"/>
      <c r="B638" s="40"/>
      <c r="C638" s="40"/>
      <c r="D638" s="40"/>
      <c r="E638" s="40"/>
      <c r="F638" s="40"/>
      <c r="G638" s="40"/>
      <c r="H638" s="40"/>
      <c r="I638" s="40"/>
      <c r="J638" s="71"/>
      <c r="K638" s="67"/>
      <c r="L638" s="67"/>
      <c r="M638" s="67"/>
      <c r="N638" s="67"/>
      <c r="O638" s="67"/>
      <c r="Q638" s="70"/>
    </row>
    <row r="639" spans="1:17" x14ac:dyDescent="0.25">
      <c r="A639" s="40"/>
      <c r="B639" s="40"/>
      <c r="C639" s="40"/>
      <c r="D639" s="40"/>
      <c r="E639" s="40"/>
      <c r="F639" s="40"/>
      <c r="G639" s="40"/>
      <c r="H639" s="40"/>
      <c r="I639" s="40"/>
      <c r="J639" s="71"/>
      <c r="K639" s="67"/>
      <c r="L639" s="67"/>
      <c r="M639" s="67"/>
      <c r="N639" s="67"/>
      <c r="O639" s="67"/>
      <c r="Q639" s="70"/>
    </row>
    <row r="640" spans="1:17" x14ac:dyDescent="0.25">
      <c r="A640" s="40"/>
      <c r="B640" s="40"/>
      <c r="C640" s="40"/>
      <c r="D640" s="40"/>
      <c r="E640" s="40"/>
      <c r="F640" s="40"/>
      <c r="G640" s="40"/>
      <c r="H640" s="40"/>
      <c r="I640" s="40"/>
      <c r="J640" s="71"/>
      <c r="K640" s="67"/>
      <c r="L640" s="67"/>
      <c r="M640" s="67"/>
      <c r="N640" s="67"/>
      <c r="O640" s="67"/>
      <c r="Q640" s="70"/>
    </row>
    <row r="641" spans="1:17" x14ac:dyDescent="0.25">
      <c r="A641" s="40"/>
      <c r="B641" s="40"/>
      <c r="C641" s="40"/>
      <c r="D641" s="40"/>
      <c r="E641" s="40"/>
      <c r="F641" s="40"/>
      <c r="G641" s="40"/>
      <c r="H641" s="40"/>
      <c r="I641" s="40"/>
      <c r="J641" s="71"/>
      <c r="K641" s="67"/>
      <c r="L641" s="67"/>
      <c r="M641" s="67"/>
      <c r="N641" s="67"/>
      <c r="O641" s="67"/>
      <c r="Q641" s="70"/>
    </row>
    <row r="642" spans="1:17" x14ac:dyDescent="0.25">
      <c r="A642" s="40"/>
      <c r="B642" s="40"/>
      <c r="C642" s="40"/>
      <c r="D642" s="40"/>
      <c r="E642" s="40"/>
      <c r="F642" s="40"/>
      <c r="G642" s="40"/>
      <c r="H642" s="40"/>
      <c r="I642" s="40"/>
      <c r="J642" s="71"/>
      <c r="K642" s="67"/>
      <c r="L642" s="67"/>
      <c r="M642" s="67"/>
      <c r="N642" s="67"/>
      <c r="O642" s="67"/>
      <c r="Q642" s="70"/>
    </row>
    <row r="643" spans="1:17" x14ac:dyDescent="0.25">
      <c r="A643" s="40"/>
      <c r="B643" s="40"/>
      <c r="C643" s="40"/>
      <c r="D643" s="40"/>
      <c r="E643" s="40"/>
      <c r="F643" s="40"/>
      <c r="G643" s="40"/>
      <c r="H643" s="40"/>
      <c r="I643" s="40"/>
      <c r="J643" s="71"/>
      <c r="K643" s="67"/>
      <c r="L643" s="67"/>
      <c r="M643" s="67"/>
      <c r="N643" s="67"/>
      <c r="O643" s="67"/>
      <c r="Q643" s="70"/>
    </row>
    <row r="644" spans="1:17" x14ac:dyDescent="0.25">
      <c r="A644" s="40"/>
      <c r="B644" s="40"/>
      <c r="C644" s="40"/>
      <c r="D644" s="40"/>
      <c r="E644" s="40"/>
      <c r="F644" s="40"/>
      <c r="G644" s="40"/>
      <c r="H644" s="40"/>
      <c r="I644" s="40"/>
      <c r="J644" s="71"/>
      <c r="K644" s="67"/>
      <c r="L644" s="67"/>
      <c r="M644" s="67"/>
      <c r="N644" s="67"/>
      <c r="O644" s="67"/>
      <c r="Q644" s="70"/>
    </row>
    <row r="645" spans="1:17" x14ac:dyDescent="0.25">
      <c r="A645" s="40"/>
      <c r="B645" s="40"/>
      <c r="C645" s="40"/>
      <c r="D645" s="40"/>
      <c r="E645" s="40"/>
      <c r="F645" s="40"/>
      <c r="G645" s="40"/>
      <c r="H645" s="40"/>
      <c r="I645" s="40"/>
      <c r="J645" s="71"/>
      <c r="K645" s="67"/>
      <c r="L645" s="67"/>
      <c r="M645" s="67"/>
      <c r="N645" s="67"/>
      <c r="O645" s="67"/>
      <c r="Q645" s="70"/>
    </row>
    <row r="646" spans="1:17" x14ac:dyDescent="0.25">
      <c r="A646" s="40"/>
      <c r="B646" s="40"/>
      <c r="C646" s="40"/>
      <c r="D646" s="40"/>
      <c r="E646" s="40"/>
      <c r="F646" s="40"/>
      <c r="G646" s="40"/>
      <c r="H646" s="40"/>
      <c r="I646" s="40"/>
      <c r="J646" s="71"/>
      <c r="K646" s="67"/>
      <c r="L646" s="67"/>
      <c r="M646" s="67"/>
      <c r="N646" s="67"/>
      <c r="O646" s="67"/>
      <c r="Q646" s="70"/>
    </row>
    <row r="647" spans="1:17" x14ac:dyDescent="0.25">
      <c r="A647" s="40"/>
      <c r="B647" s="40"/>
      <c r="C647" s="40"/>
      <c r="D647" s="40"/>
      <c r="E647" s="40"/>
      <c r="F647" s="40"/>
      <c r="G647" s="40"/>
      <c r="H647" s="40"/>
      <c r="I647" s="40"/>
      <c r="J647" s="71"/>
      <c r="K647" s="67"/>
      <c r="L647" s="67"/>
      <c r="M647" s="67"/>
      <c r="N647" s="67"/>
      <c r="O647" s="67"/>
      <c r="Q647" s="70"/>
    </row>
    <row r="648" spans="1:17" x14ac:dyDescent="0.25">
      <c r="A648" s="40"/>
      <c r="B648" s="40"/>
      <c r="C648" s="40"/>
      <c r="D648" s="40"/>
      <c r="E648" s="40"/>
      <c r="F648" s="40"/>
      <c r="G648" s="40"/>
      <c r="H648" s="40"/>
      <c r="I648" s="40"/>
      <c r="J648" s="71"/>
      <c r="K648" s="67"/>
      <c r="L648" s="67"/>
      <c r="M648" s="67"/>
      <c r="N648" s="67"/>
      <c r="O648" s="67"/>
      <c r="Q648" s="70"/>
    </row>
    <row r="649" spans="1:17" x14ac:dyDescent="0.25">
      <c r="A649" s="40"/>
      <c r="B649" s="40"/>
      <c r="C649" s="40"/>
      <c r="D649" s="40"/>
      <c r="E649" s="40"/>
      <c r="F649" s="40"/>
      <c r="G649" s="40"/>
      <c r="H649" s="40"/>
      <c r="I649" s="40"/>
      <c r="J649" s="71"/>
      <c r="K649" s="67"/>
      <c r="L649" s="67"/>
      <c r="M649" s="67"/>
      <c r="N649" s="67"/>
      <c r="O649" s="67"/>
      <c r="Q649" s="70"/>
    </row>
    <row r="650" spans="1:17" x14ac:dyDescent="0.25">
      <c r="A650" s="40"/>
      <c r="B650" s="40"/>
      <c r="C650" s="40"/>
      <c r="D650" s="40"/>
      <c r="E650" s="40"/>
      <c r="F650" s="40"/>
      <c r="G650" s="40"/>
      <c r="H650" s="40"/>
      <c r="I650" s="40"/>
      <c r="J650" s="71"/>
      <c r="K650" s="67"/>
      <c r="L650" s="67"/>
      <c r="M650" s="67"/>
      <c r="N650" s="67"/>
      <c r="O650" s="67"/>
      <c r="Q650" s="70"/>
    </row>
    <row r="651" spans="1:17" x14ac:dyDescent="0.25">
      <c r="A651" s="40"/>
      <c r="B651" s="40"/>
      <c r="C651" s="40"/>
      <c r="D651" s="40"/>
      <c r="E651" s="40"/>
      <c r="F651" s="40"/>
      <c r="G651" s="40"/>
      <c r="H651" s="40"/>
      <c r="I651" s="40"/>
      <c r="J651" s="71"/>
      <c r="K651" s="67"/>
      <c r="L651" s="67"/>
      <c r="M651" s="67"/>
      <c r="N651" s="67"/>
      <c r="O651" s="67"/>
      <c r="Q651" s="70"/>
    </row>
    <row r="652" spans="1:17" x14ac:dyDescent="0.25">
      <c r="A652" s="40"/>
      <c r="B652" s="40"/>
      <c r="C652" s="40"/>
      <c r="D652" s="40"/>
      <c r="E652" s="40"/>
      <c r="F652" s="40"/>
      <c r="G652" s="40"/>
      <c r="H652" s="40"/>
      <c r="I652" s="40"/>
      <c r="J652" s="71"/>
      <c r="K652" s="67"/>
      <c r="L652" s="67"/>
      <c r="M652" s="67"/>
      <c r="N652" s="67"/>
      <c r="O652" s="67"/>
      <c r="Q652" s="70"/>
    </row>
    <row r="653" spans="1:17" x14ac:dyDescent="0.25">
      <c r="A653" s="40"/>
      <c r="B653" s="40"/>
      <c r="C653" s="40"/>
      <c r="D653" s="40"/>
      <c r="E653" s="40"/>
      <c r="F653" s="40"/>
      <c r="G653" s="40"/>
      <c r="H653" s="40"/>
      <c r="I653" s="40"/>
      <c r="J653" s="71"/>
      <c r="K653" s="67"/>
      <c r="L653" s="67"/>
      <c r="M653" s="67"/>
      <c r="N653" s="67"/>
      <c r="O653" s="67"/>
      <c r="Q653" s="70"/>
    </row>
    <row r="654" spans="1:17" x14ac:dyDescent="0.25">
      <c r="A654" s="40"/>
      <c r="B654" s="40"/>
      <c r="C654" s="40"/>
      <c r="D654" s="40"/>
      <c r="E654" s="40"/>
      <c r="F654" s="40"/>
      <c r="G654" s="40"/>
      <c r="H654" s="40"/>
      <c r="I654" s="40"/>
      <c r="J654" s="71"/>
      <c r="K654" s="67"/>
      <c r="L654" s="67"/>
      <c r="M654" s="67"/>
      <c r="N654" s="67"/>
      <c r="O654" s="67"/>
      <c r="Q654" s="70"/>
    </row>
    <row r="655" spans="1:17" x14ac:dyDescent="0.25">
      <c r="A655" s="40"/>
      <c r="B655" s="40"/>
      <c r="C655" s="40"/>
      <c r="D655" s="40"/>
      <c r="E655" s="40"/>
      <c r="F655" s="40"/>
      <c r="G655" s="40"/>
      <c r="H655" s="40"/>
      <c r="I655" s="40"/>
      <c r="J655" s="71"/>
      <c r="K655" s="67"/>
      <c r="L655" s="67"/>
      <c r="M655" s="67"/>
      <c r="N655" s="67"/>
      <c r="O655" s="67"/>
      <c r="Q655" s="70"/>
    </row>
    <row r="656" spans="1:17" x14ac:dyDescent="0.25">
      <c r="A656" s="40"/>
      <c r="B656" s="40"/>
      <c r="C656" s="40"/>
      <c r="D656" s="40"/>
      <c r="E656" s="40"/>
      <c r="F656" s="40"/>
      <c r="G656" s="40"/>
      <c r="H656" s="40"/>
      <c r="I656" s="40"/>
      <c r="J656" s="71"/>
      <c r="K656" s="67"/>
      <c r="L656" s="67"/>
      <c r="M656" s="67"/>
      <c r="N656" s="67"/>
      <c r="O656" s="67"/>
      <c r="Q656" s="70"/>
    </row>
    <row r="657" spans="1:17" x14ac:dyDescent="0.25">
      <c r="A657" s="40"/>
      <c r="B657" s="40"/>
      <c r="C657" s="40"/>
      <c r="D657" s="40"/>
      <c r="E657" s="40"/>
      <c r="F657" s="40"/>
      <c r="G657" s="40"/>
      <c r="H657" s="40"/>
      <c r="I657" s="40"/>
      <c r="J657" s="71"/>
      <c r="K657" s="67"/>
      <c r="L657" s="67"/>
      <c r="M657" s="67"/>
      <c r="N657" s="67"/>
      <c r="O657" s="67"/>
      <c r="Q657" s="70"/>
    </row>
    <row r="658" spans="1:17" x14ac:dyDescent="0.25">
      <c r="A658" s="40"/>
      <c r="B658" s="40"/>
      <c r="C658" s="40"/>
      <c r="D658" s="40"/>
      <c r="E658" s="40"/>
      <c r="F658" s="40"/>
      <c r="G658" s="40"/>
      <c r="H658" s="40"/>
      <c r="I658" s="40"/>
      <c r="J658" s="71"/>
      <c r="K658" s="67"/>
      <c r="L658" s="67"/>
      <c r="M658" s="67"/>
      <c r="N658" s="67"/>
      <c r="O658" s="67"/>
      <c r="Q658" s="70"/>
    </row>
    <row r="659" spans="1:17" x14ac:dyDescent="0.25">
      <c r="A659" s="40"/>
      <c r="B659" s="40"/>
      <c r="C659" s="40"/>
      <c r="D659" s="40"/>
      <c r="E659" s="40"/>
      <c r="F659" s="40"/>
      <c r="G659" s="40"/>
      <c r="H659" s="40"/>
      <c r="I659" s="40"/>
      <c r="J659" s="71"/>
      <c r="K659" s="67"/>
      <c r="L659" s="67"/>
      <c r="M659" s="67"/>
      <c r="N659" s="67"/>
      <c r="O659" s="67"/>
      <c r="Q659" s="70"/>
    </row>
    <row r="660" spans="1:17" x14ac:dyDescent="0.25">
      <c r="A660" s="40"/>
      <c r="B660" s="40"/>
      <c r="C660" s="40"/>
      <c r="D660" s="40"/>
      <c r="E660" s="40"/>
      <c r="F660" s="40"/>
      <c r="G660" s="40"/>
      <c r="H660" s="40"/>
      <c r="I660" s="40"/>
      <c r="J660" s="71"/>
      <c r="K660" s="67"/>
      <c r="L660" s="67"/>
      <c r="M660" s="67"/>
      <c r="N660" s="67"/>
      <c r="O660" s="67"/>
      <c r="Q660" s="70"/>
    </row>
    <row r="661" spans="1:17" x14ac:dyDescent="0.25">
      <c r="A661" s="40"/>
      <c r="B661" s="40"/>
      <c r="C661" s="40"/>
      <c r="D661" s="40"/>
      <c r="E661" s="40"/>
      <c r="F661" s="40"/>
      <c r="G661" s="40"/>
      <c r="H661" s="40"/>
      <c r="I661" s="40"/>
      <c r="J661" s="71"/>
      <c r="K661" s="67"/>
      <c r="L661" s="67"/>
      <c r="M661" s="67"/>
      <c r="N661" s="67"/>
      <c r="O661" s="67"/>
      <c r="Q661" s="70"/>
    </row>
    <row r="662" spans="1:17" x14ac:dyDescent="0.25">
      <c r="A662" s="40"/>
      <c r="B662" s="40"/>
      <c r="C662" s="40"/>
      <c r="D662" s="40"/>
      <c r="E662" s="40"/>
      <c r="F662" s="40"/>
      <c r="G662" s="40"/>
      <c r="H662" s="40"/>
      <c r="I662" s="40"/>
      <c r="J662" s="71"/>
      <c r="K662" s="67"/>
      <c r="L662" s="67"/>
      <c r="M662" s="67"/>
      <c r="N662" s="67"/>
      <c r="O662" s="67"/>
      <c r="Q662" s="70"/>
    </row>
    <row r="663" spans="1:17" x14ac:dyDescent="0.25">
      <c r="A663" s="40"/>
      <c r="B663" s="40"/>
      <c r="C663" s="40"/>
      <c r="D663" s="40"/>
      <c r="E663" s="40"/>
      <c r="F663" s="40"/>
      <c r="G663" s="40"/>
      <c r="H663" s="40"/>
      <c r="I663" s="40"/>
      <c r="J663" s="71"/>
      <c r="K663" s="67"/>
      <c r="L663" s="67"/>
      <c r="M663" s="67"/>
      <c r="N663" s="67"/>
      <c r="O663" s="67"/>
      <c r="Q663" s="70"/>
    </row>
    <row r="664" spans="1:17" x14ac:dyDescent="0.25">
      <c r="A664" s="40"/>
      <c r="B664" s="40"/>
      <c r="C664" s="40"/>
      <c r="D664" s="40"/>
      <c r="E664" s="40"/>
      <c r="F664" s="40"/>
      <c r="G664" s="40"/>
      <c r="H664" s="40"/>
      <c r="I664" s="40"/>
      <c r="J664" s="71"/>
      <c r="K664" s="67"/>
      <c r="L664" s="67"/>
      <c r="M664" s="67"/>
      <c r="N664" s="67"/>
      <c r="O664" s="67"/>
      <c r="Q664" s="70"/>
    </row>
    <row r="665" spans="1:17" x14ac:dyDescent="0.25">
      <c r="A665" s="40"/>
      <c r="B665" s="40"/>
      <c r="C665" s="40"/>
      <c r="D665" s="40"/>
      <c r="E665" s="40"/>
      <c r="F665" s="40"/>
      <c r="G665" s="40"/>
      <c r="H665" s="40"/>
      <c r="I665" s="40"/>
      <c r="J665" s="71"/>
      <c r="K665" s="67"/>
      <c r="L665" s="67"/>
      <c r="M665" s="67"/>
      <c r="N665" s="67"/>
      <c r="O665" s="67"/>
      <c r="Q665" s="70"/>
    </row>
    <row r="666" spans="1:17" x14ac:dyDescent="0.25">
      <c r="A666" s="40"/>
      <c r="B666" s="40"/>
      <c r="C666" s="40"/>
      <c r="D666" s="40"/>
      <c r="E666" s="40"/>
      <c r="F666" s="40"/>
      <c r="G666" s="40"/>
      <c r="H666" s="40"/>
      <c r="I666" s="40"/>
      <c r="J666" s="71"/>
      <c r="K666" s="67"/>
      <c r="L666" s="67"/>
      <c r="M666" s="67"/>
      <c r="N666" s="67"/>
      <c r="O666" s="67"/>
      <c r="Q666" s="70"/>
    </row>
    <row r="667" spans="1:17" x14ac:dyDescent="0.25">
      <c r="A667" s="40"/>
      <c r="B667" s="40"/>
      <c r="C667" s="40"/>
      <c r="D667" s="40"/>
      <c r="E667" s="40"/>
      <c r="F667" s="40"/>
      <c r="G667" s="40"/>
      <c r="H667" s="40"/>
      <c r="I667" s="40"/>
      <c r="J667" s="71"/>
      <c r="K667" s="67"/>
      <c r="L667" s="67"/>
      <c r="M667" s="67"/>
      <c r="N667" s="67"/>
      <c r="O667" s="67"/>
      <c r="Q667" s="70"/>
    </row>
    <row r="668" spans="1:17" x14ac:dyDescent="0.25">
      <c r="A668" s="40"/>
      <c r="B668" s="40"/>
      <c r="C668" s="40"/>
      <c r="D668" s="40"/>
      <c r="E668" s="40"/>
      <c r="F668" s="40"/>
      <c r="G668" s="40"/>
      <c r="H668" s="40"/>
      <c r="I668" s="40"/>
      <c r="J668" s="71"/>
      <c r="K668" s="67"/>
      <c r="L668" s="67"/>
      <c r="M668" s="67"/>
      <c r="N668" s="67"/>
      <c r="O668" s="67"/>
      <c r="Q668" s="70"/>
    </row>
    <row r="669" spans="1:17" x14ac:dyDescent="0.25">
      <c r="A669" s="40"/>
      <c r="B669" s="40"/>
      <c r="C669" s="40"/>
      <c r="D669" s="40"/>
      <c r="E669" s="40"/>
      <c r="F669" s="40"/>
      <c r="G669" s="40"/>
      <c r="H669" s="40"/>
      <c r="I669" s="40"/>
      <c r="J669" s="71"/>
      <c r="K669" s="67"/>
      <c r="L669" s="67"/>
      <c r="M669" s="67"/>
      <c r="N669" s="67"/>
      <c r="O669" s="67"/>
      <c r="Q669" s="70"/>
    </row>
    <row r="670" spans="1:17" x14ac:dyDescent="0.25">
      <c r="A670" s="40"/>
      <c r="B670" s="40"/>
      <c r="C670" s="40"/>
      <c r="D670" s="40"/>
      <c r="E670" s="40"/>
      <c r="F670" s="40"/>
      <c r="G670" s="40"/>
      <c r="H670" s="40"/>
      <c r="I670" s="40"/>
      <c r="J670" s="71"/>
      <c r="K670" s="67"/>
      <c r="L670" s="67"/>
      <c r="M670" s="67"/>
      <c r="N670" s="67"/>
      <c r="O670" s="67"/>
      <c r="Q670" s="70"/>
    </row>
    <row r="671" spans="1:17" x14ac:dyDescent="0.25">
      <c r="A671" s="40"/>
      <c r="B671" s="40"/>
      <c r="C671" s="40"/>
      <c r="D671" s="40"/>
      <c r="E671" s="40"/>
      <c r="F671" s="40"/>
      <c r="G671" s="40"/>
      <c r="H671" s="40"/>
      <c r="I671" s="40"/>
      <c r="J671" s="71"/>
      <c r="K671" s="67"/>
      <c r="L671" s="67"/>
      <c r="M671" s="67"/>
      <c r="N671" s="67"/>
      <c r="O671" s="67"/>
      <c r="Q671" s="70"/>
    </row>
    <row r="672" spans="1:17" x14ac:dyDescent="0.25">
      <c r="A672" s="40"/>
      <c r="B672" s="40"/>
      <c r="C672" s="40"/>
      <c r="D672" s="40"/>
      <c r="E672" s="40"/>
      <c r="F672" s="40"/>
      <c r="G672" s="40"/>
      <c r="H672" s="40"/>
      <c r="I672" s="40"/>
      <c r="J672" s="71"/>
      <c r="K672" s="67"/>
      <c r="L672" s="67"/>
      <c r="M672" s="67"/>
      <c r="N672" s="67"/>
      <c r="O672" s="67"/>
      <c r="Q672" s="70"/>
    </row>
    <row r="673" spans="1:17" x14ac:dyDescent="0.25">
      <c r="A673" s="40"/>
      <c r="B673" s="40"/>
      <c r="C673" s="40"/>
      <c r="D673" s="40"/>
      <c r="E673" s="40"/>
      <c r="F673" s="40"/>
      <c r="G673" s="40"/>
      <c r="H673" s="40"/>
      <c r="I673" s="40"/>
      <c r="J673" s="71"/>
      <c r="K673" s="67"/>
      <c r="L673" s="67"/>
      <c r="M673" s="67"/>
      <c r="N673" s="67"/>
      <c r="O673" s="67"/>
      <c r="Q673" s="70"/>
    </row>
    <row r="674" spans="1:17" x14ac:dyDescent="0.25">
      <c r="A674" s="40"/>
      <c r="B674" s="40"/>
      <c r="C674" s="40"/>
      <c r="D674" s="40"/>
      <c r="E674" s="40"/>
      <c r="F674" s="40"/>
      <c r="G674" s="40"/>
      <c r="H674" s="40"/>
      <c r="I674" s="40"/>
      <c r="J674" s="71"/>
      <c r="K674" s="67"/>
      <c r="L674" s="67"/>
      <c r="M674" s="67"/>
      <c r="N674" s="67"/>
      <c r="O674" s="67"/>
      <c r="Q674" s="70"/>
    </row>
    <row r="675" spans="1:17" x14ac:dyDescent="0.25">
      <c r="A675" s="40"/>
      <c r="B675" s="40"/>
      <c r="C675" s="40"/>
      <c r="D675" s="40"/>
      <c r="E675" s="40"/>
      <c r="F675" s="40"/>
      <c r="G675" s="40"/>
      <c r="H675" s="40"/>
      <c r="I675" s="40"/>
      <c r="J675" s="71"/>
      <c r="K675" s="67"/>
      <c r="L675" s="67"/>
      <c r="M675" s="67"/>
      <c r="N675" s="67"/>
      <c r="O675" s="67"/>
      <c r="Q675" s="70"/>
    </row>
    <row r="676" spans="1:17" x14ac:dyDescent="0.25">
      <c r="A676" s="40"/>
      <c r="B676" s="40"/>
      <c r="C676" s="40"/>
      <c r="D676" s="40"/>
      <c r="E676" s="40"/>
      <c r="F676" s="40"/>
      <c r="G676" s="40"/>
      <c r="H676" s="40"/>
      <c r="I676" s="40"/>
      <c r="J676" s="71"/>
      <c r="K676" s="67"/>
      <c r="L676" s="67"/>
      <c r="M676" s="67"/>
      <c r="N676" s="67"/>
      <c r="O676" s="67"/>
      <c r="Q676" s="70"/>
    </row>
    <row r="677" spans="1:17" x14ac:dyDescent="0.25">
      <c r="A677" s="40"/>
      <c r="B677" s="40"/>
      <c r="C677" s="40"/>
      <c r="D677" s="40"/>
      <c r="E677" s="40"/>
      <c r="F677" s="40"/>
      <c r="G677" s="40"/>
      <c r="H677" s="40"/>
      <c r="I677" s="40"/>
      <c r="J677" s="71"/>
      <c r="K677" s="67"/>
      <c r="L677" s="67"/>
      <c r="M677" s="67"/>
      <c r="N677" s="67"/>
      <c r="O677" s="67"/>
      <c r="Q677" s="70"/>
    </row>
    <row r="678" spans="1:17" x14ac:dyDescent="0.25">
      <c r="A678" s="40"/>
      <c r="B678" s="40"/>
      <c r="C678" s="40"/>
      <c r="D678" s="40"/>
      <c r="E678" s="40"/>
      <c r="F678" s="40"/>
      <c r="G678" s="40"/>
      <c r="H678" s="40"/>
      <c r="I678" s="40"/>
      <c r="J678" s="71"/>
      <c r="K678" s="67"/>
      <c r="L678" s="67"/>
      <c r="M678" s="67"/>
      <c r="N678" s="67"/>
      <c r="O678" s="67"/>
      <c r="Q678" s="70"/>
    </row>
    <row r="679" spans="1:17" x14ac:dyDescent="0.25">
      <c r="A679" s="40"/>
      <c r="B679" s="40"/>
      <c r="C679" s="40"/>
      <c r="D679" s="40"/>
      <c r="E679" s="40"/>
      <c r="F679" s="40"/>
      <c r="G679" s="40"/>
      <c r="H679" s="40"/>
      <c r="I679" s="40"/>
      <c r="J679" s="71"/>
      <c r="K679" s="67"/>
      <c r="L679" s="67"/>
      <c r="M679" s="67"/>
      <c r="N679" s="67"/>
      <c r="O679" s="67"/>
      <c r="Q679" s="70"/>
    </row>
    <row r="680" spans="1:17" x14ac:dyDescent="0.25">
      <c r="A680" s="40"/>
      <c r="B680" s="40"/>
      <c r="C680" s="40"/>
      <c r="D680" s="40"/>
      <c r="E680" s="40"/>
      <c r="F680" s="40"/>
      <c r="G680" s="40"/>
      <c r="H680" s="40"/>
      <c r="I680" s="40"/>
      <c r="J680" s="71"/>
      <c r="K680" s="67"/>
      <c r="L680" s="67"/>
      <c r="M680" s="67"/>
      <c r="N680" s="67"/>
      <c r="O680" s="67"/>
      <c r="Q680" s="70"/>
    </row>
    <row r="681" spans="1:17" x14ac:dyDescent="0.25">
      <c r="A681" s="40"/>
      <c r="B681" s="40"/>
      <c r="C681" s="40"/>
      <c r="D681" s="40"/>
      <c r="E681" s="40"/>
      <c r="F681" s="40"/>
      <c r="G681" s="40"/>
      <c r="H681" s="40"/>
      <c r="I681" s="40"/>
      <c r="J681" s="71"/>
      <c r="K681" s="67"/>
      <c r="L681" s="67"/>
      <c r="M681" s="67"/>
      <c r="N681" s="67"/>
      <c r="O681" s="67"/>
      <c r="Q681" s="70"/>
    </row>
    <row r="682" spans="1:17" x14ac:dyDescent="0.25">
      <c r="A682" s="40"/>
      <c r="B682" s="40"/>
      <c r="C682" s="40"/>
      <c r="D682" s="40"/>
      <c r="E682" s="40"/>
      <c r="F682" s="40"/>
      <c r="G682" s="40"/>
      <c r="H682" s="40"/>
      <c r="I682" s="40"/>
      <c r="J682" s="71"/>
      <c r="K682" s="67"/>
      <c r="L682" s="67"/>
      <c r="M682" s="67"/>
      <c r="N682" s="67"/>
      <c r="O682" s="67"/>
      <c r="Q682" s="70"/>
    </row>
    <row r="683" spans="1:17" x14ac:dyDescent="0.25">
      <c r="A683" s="40"/>
      <c r="B683" s="40"/>
      <c r="C683" s="40"/>
      <c r="D683" s="40"/>
      <c r="E683" s="40"/>
      <c r="F683" s="40"/>
      <c r="G683" s="40"/>
      <c r="H683" s="40"/>
      <c r="I683" s="40"/>
      <c r="J683" s="71"/>
      <c r="K683" s="67"/>
      <c r="L683" s="67"/>
      <c r="M683" s="67"/>
      <c r="N683" s="67"/>
      <c r="O683" s="67"/>
      <c r="Q683" s="70"/>
    </row>
    <row r="684" spans="1:17" x14ac:dyDescent="0.25">
      <c r="A684" s="40"/>
      <c r="B684" s="40"/>
      <c r="C684" s="40"/>
      <c r="D684" s="40"/>
      <c r="E684" s="40"/>
      <c r="F684" s="40"/>
      <c r="G684" s="40"/>
      <c r="H684" s="40"/>
      <c r="I684" s="40"/>
      <c r="J684" s="71"/>
      <c r="K684" s="67"/>
      <c r="L684" s="67"/>
      <c r="M684" s="67"/>
      <c r="N684" s="67"/>
      <c r="O684" s="67"/>
      <c r="Q684" s="70"/>
    </row>
    <row r="685" spans="1:17" x14ac:dyDescent="0.25">
      <c r="A685" s="40"/>
      <c r="B685" s="40"/>
      <c r="C685" s="40"/>
      <c r="D685" s="40"/>
      <c r="E685" s="40"/>
      <c r="F685" s="40"/>
      <c r="G685" s="40"/>
      <c r="H685" s="40"/>
      <c r="I685" s="40"/>
      <c r="J685" s="71"/>
      <c r="K685" s="67"/>
      <c r="L685" s="67"/>
      <c r="M685" s="67"/>
      <c r="N685" s="67"/>
      <c r="O685" s="67"/>
      <c r="Q685" s="70"/>
    </row>
    <row r="686" spans="1:17" x14ac:dyDescent="0.25">
      <c r="A686" s="40"/>
      <c r="B686" s="40"/>
      <c r="C686" s="40"/>
      <c r="D686" s="40"/>
      <c r="E686" s="40"/>
      <c r="F686" s="40"/>
      <c r="G686" s="40"/>
      <c r="H686" s="40"/>
      <c r="I686" s="40"/>
      <c r="J686" s="71"/>
      <c r="K686" s="67"/>
      <c r="L686" s="67"/>
      <c r="M686" s="67"/>
      <c r="N686" s="67"/>
      <c r="O686" s="67"/>
      <c r="Q686" s="70"/>
    </row>
    <row r="687" spans="1:17" x14ac:dyDescent="0.25">
      <c r="A687" s="40"/>
      <c r="B687" s="40"/>
      <c r="C687" s="40"/>
      <c r="D687" s="40"/>
      <c r="E687" s="40"/>
      <c r="F687" s="40"/>
      <c r="G687" s="40"/>
      <c r="H687" s="40"/>
      <c r="I687" s="40"/>
      <c r="J687" s="71"/>
      <c r="K687" s="67"/>
      <c r="L687" s="67"/>
      <c r="M687" s="67"/>
      <c r="N687" s="67"/>
      <c r="O687" s="67"/>
      <c r="Q687" s="70"/>
    </row>
    <row r="688" spans="1:17" x14ac:dyDescent="0.25">
      <c r="A688" s="40"/>
      <c r="B688" s="40"/>
      <c r="C688" s="40"/>
      <c r="D688" s="40"/>
      <c r="E688" s="40"/>
      <c r="F688" s="40"/>
      <c r="G688" s="40"/>
      <c r="H688" s="40"/>
      <c r="I688" s="40"/>
      <c r="J688" s="71"/>
      <c r="K688" s="67"/>
      <c r="L688" s="67"/>
      <c r="M688" s="67"/>
      <c r="N688" s="67"/>
      <c r="O688" s="67"/>
      <c r="Q688" s="70"/>
    </row>
    <row r="689" spans="1:17" x14ac:dyDescent="0.25">
      <c r="A689" s="40"/>
      <c r="B689" s="40"/>
      <c r="C689" s="40"/>
      <c r="D689" s="40"/>
      <c r="E689" s="40"/>
      <c r="F689" s="40"/>
      <c r="G689" s="40"/>
      <c r="H689" s="40"/>
      <c r="I689" s="40"/>
      <c r="J689" s="71"/>
      <c r="K689" s="67"/>
      <c r="L689" s="67"/>
      <c r="M689" s="67"/>
      <c r="N689" s="67"/>
      <c r="O689" s="67"/>
      <c r="Q689" s="70"/>
    </row>
    <row r="690" spans="1:17" x14ac:dyDescent="0.25">
      <c r="A690" s="40"/>
      <c r="B690" s="40"/>
      <c r="C690" s="40"/>
      <c r="D690" s="40"/>
      <c r="E690" s="40"/>
      <c r="F690" s="40"/>
      <c r="G690" s="40"/>
      <c r="H690" s="40"/>
      <c r="I690" s="40"/>
      <c r="J690" s="71"/>
      <c r="K690" s="67"/>
      <c r="L690" s="67"/>
      <c r="M690" s="67"/>
      <c r="N690" s="67"/>
      <c r="O690" s="67"/>
      <c r="Q690" s="70"/>
    </row>
    <row r="691" spans="1:17" x14ac:dyDescent="0.25">
      <c r="A691" s="40"/>
      <c r="B691" s="40"/>
      <c r="C691" s="40"/>
      <c r="D691" s="40"/>
      <c r="E691" s="40"/>
      <c r="F691" s="40"/>
      <c r="G691" s="40"/>
      <c r="H691" s="40"/>
      <c r="I691" s="40"/>
      <c r="J691" s="71"/>
      <c r="K691" s="67"/>
      <c r="L691" s="67"/>
      <c r="M691" s="67"/>
      <c r="N691" s="67"/>
      <c r="O691" s="67"/>
      <c r="Q691" s="70"/>
    </row>
    <row r="692" spans="1:17" x14ac:dyDescent="0.25">
      <c r="A692" s="40"/>
      <c r="B692" s="40"/>
      <c r="C692" s="40"/>
      <c r="D692" s="40"/>
      <c r="E692" s="40"/>
      <c r="F692" s="40"/>
      <c r="G692" s="40"/>
      <c r="H692" s="40"/>
      <c r="I692" s="40"/>
      <c r="J692" s="71"/>
      <c r="K692" s="67"/>
      <c r="L692" s="67"/>
      <c r="M692" s="67"/>
      <c r="N692" s="67"/>
      <c r="O692" s="67"/>
      <c r="Q692" s="70"/>
    </row>
    <row r="693" spans="1:17" x14ac:dyDescent="0.25">
      <c r="A693" s="40"/>
      <c r="B693" s="40"/>
      <c r="C693" s="40"/>
      <c r="D693" s="40"/>
      <c r="E693" s="40"/>
      <c r="F693" s="40"/>
      <c r="G693" s="40"/>
      <c r="H693" s="40"/>
      <c r="I693" s="40"/>
      <c r="J693" s="71"/>
      <c r="K693" s="67"/>
      <c r="L693" s="67"/>
      <c r="M693" s="67"/>
      <c r="N693" s="67"/>
      <c r="O693" s="67"/>
      <c r="Q693" s="70"/>
    </row>
    <row r="694" spans="1:17" x14ac:dyDescent="0.25">
      <c r="A694" s="40"/>
      <c r="B694" s="40"/>
      <c r="C694" s="40"/>
      <c r="D694" s="40"/>
      <c r="E694" s="40"/>
      <c r="F694" s="40"/>
      <c r="G694" s="40"/>
      <c r="H694" s="40"/>
      <c r="I694" s="40"/>
      <c r="J694" s="71"/>
      <c r="K694" s="67"/>
      <c r="L694" s="67"/>
      <c r="M694" s="67"/>
      <c r="N694" s="67"/>
      <c r="O694" s="67"/>
      <c r="Q694" s="70"/>
    </row>
    <row r="695" spans="1:17" x14ac:dyDescent="0.25">
      <c r="A695" s="40"/>
      <c r="B695" s="40"/>
      <c r="C695" s="40"/>
      <c r="D695" s="40"/>
      <c r="E695" s="40"/>
      <c r="F695" s="40"/>
      <c r="G695" s="40"/>
      <c r="H695" s="40"/>
      <c r="I695" s="40"/>
      <c r="J695" s="71"/>
      <c r="K695" s="67"/>
      <c r="L695" s="67"/>
      <c r="M695" s="67"/>
      <c r="N695" s="67"/>
      <c r="O695" s="67"/>
      <c r="Q695" s="70"/>
    </row>
    <row r="696" spans="1:17" x14ac:dyDescent="0.25">
      <c r="A696" s="40"/>
      <c r="B696" s="40"/>
      <c r="C696" s="40"/>
      <c r="D696" s="40"/>
      <c r="E696" s="40"/>
      <c r="F696" s="40"/>
      <c r="G696" s="40"/>
      <c r="H696" s="40"/>
      <c r="I696" s="40"/>
      <c r="J696" s="71"/>
      <c r="K696" s="67"/>
      <c r="L696" s="67"/>
      <c r="M696" s="67"/>
      <c r="N696" s="67"/>
      <c r="O696" s="67"/>
      <c r="Q696" s="70"/>
    </row>
    <row r="697" spans="1:17" x14ac:dyDescent="0.25">
      <c r="A697" s="40"/>
      <c r="B697" s="40"/>
      <c r="C697" s="40"/>
      <c r="D697" s="40"/>
      <c r="E697" s="40"/>
      <c r="F697" s="40"/>
      <c r="G697" s="40"/>
      <c r="H697" s="40"/>
      <c r="I697" s="40"/>
      <c r="J697" s="71"/>
      <c r="K697" s="67"/>
      <c r="L697" s="67"/>
      <c r="M697" s="67"/>
      <c r="N697" s="67"/>
      <c r="O697" s="67"/>
      <c r="Q697" s="70"/>
    </row>
    <row r="698" spans="1:17" x14ac:dyDescent="0.25">
      <c r="A698" s="40"/>
      <c r="B698" s="40"/>
      <c r="C698" s="40"/>
      <c r="D698" s="40"/>
      <c r="E698" s="40"/>
      <c r="F698" s="40"/>
      <c r="G698" s="40"/>
      <c r="H698" s="40"/>
      <c r="I698" s="40"/>
      <c r="J698" s="71"/>
      <c r="K698" s="67"/>
      <c r="L698" s="67"/>
      <c r="M698" s="67"/>
      <c r="N698" s="67"/>
      <c r="O698" s="67"/>
      <c r="Q698" s="70"/>
    </row>
    <row r="699" spans="1:17" x14ac:dyDescent="0.25">
      <c r="A699" s="40"/>
      <c r="B699" s="40"/>
      <c r="C699" s="40"/>
      <c r="D699" s="40"/>
      <c r="E699" s="40"/>
      <c r="F699" s="40"/>
      <c r="G699" s="40"/>
      <c r="H699" s="40"/>
      <c r="I699" s="40"/>
      <c r="J699" s="71"/>
      <c r="K699" s="67"/>
      <c r="L699" s="67"/>
      <c r="M699" s="67"/>
      <c r="N699" s="67"/>
      <c r="O699" s="67"/>
      <c r="Q699" s="70"/>
    </row>
    <row r="700" spans="1:17" x14ac:dyDescent="0.25">
      <c r="A700" s="40"/>
      <c r="B700" s="40"/>
      <c r="C700" s="40"/>
      <c r="D700" s="40"/>
      <c r="E700" s="40"/>
      <c r="F700" s="40"/>
      <c r="G700" s="40"/>
      <c r="H700" s="40"/>
      <c r="I700" s="40"/>
      <c r="J700" s="71"/>
      <c r="K700" s="67"/>
      <c r="L700" s="67"/>
      <c r="M700" s="67"/>
      <c r="N700" s="67"/>
      <c r="O700" s="67"/>
      <c r="Q700" s="70"/>
    </row>
    <row r="701" spans="1:17" x14ac:dyDescent="0.25">
      <c r="A701" s="40"/>
      <c r="B701" s="40"/>
      <c r="C701" s="40"/>
      <c r="D701" s="40"/>
      <c r="E701" s="40"/>
      <c r="F701" s="40"/>
      <c r="G701" s="40"/>
      <c r="H701" s="40"/>
      <c r="I701" s="40"/>
      <c r="J701" s="71"/>
      <c r="K701" s="67"/>
      <c r="L701" s="67"/>
      <c r="M701" s="67"/>
      <c r="N701" s="67"/>
      <c r="O701" s="67"/>
      <c r="Q701" s="70"/>
    </row>
    <row r="702" spans="1:17" x14ac:dyDescent="0.25">
      <c r="A702" s="40"/>
      <c r="B702" s="40"/>
      <c r="C702" s="40"/>
      <c r="D702" s="40"/>
      <c r="E702" s="40"/>
      <c r="F702" s="40"/>
      <c r="G702" s="40"/>
      <c r="H702" s="40"/>
      <c r="I702" s="40"/>
      <c r="J702" s="71"/>
      <c r="K702" s="67"/>
      <c r="L702" s="67"/>
      <c r="M702" s="67"/>
      <c r="N702" s="67"/>
      <c r="O702" s="67"/>
      <c r="Q702" s="70"/>
    </row>
    <row r="703" spans="1:17" x14ac:dyDescent="0.25">
      <c r="A703" s="40"/>
      <c r="B703" s="40"/>
      <c r="C703" s="40"/>
      <c r="D703" s="40"/>
      <c r="E703" s="40"/>
      <c r="F703" s="40"/>
      <c r="G703" s="40"/>
      <c r="H703" s="40"/>
      <c r="I703" s="40"/>
      <c r="J703" s="71"/>
      <c r="K703" s="67"/>
      <c r="L703" s="67"/>
      <c r="M703" s="67"/>
      <c r="N703" s="67"/>
      <c r="O703" s="67"/>
      <c r="Q703" s="70"/>
    </row>
    <row r="704" spans="1:17" x14ac:dyDescent="0.25">
      <c r="A704" s="40"/>
      <c r="B704" s="40"/>
      <c r="C704" s="40"/>
      <c r="D704" s="40"/>
      <c r="E704" s="40"/>
      <c r="F704" s="40"/>
      <c r="G704" s="40"/>
      <c r="H704" s="40"/>
      <c r="I704" s="40"/>
      <c r="J704" s="71"/>
      <c r="K704" s="67"/>
      <c r="L704" s="67"/>
      <c r="M704" s="67"/>
      <c r="N704" s="67"/>
      <c r="O704" s="67"/>
      <c r="Q704" s="70"/>
    </row>
    <row r="705" spans="1:17" x14ac:dyDescent="0.25">
      <c r="A705" s="40"/>
      <c r="B705" s="40"/>
      <c r="C705" s="40"/>
      <c r="D705" s="40"/>
      <c r="E705" s="40"/>
      <c r="F705" s="40"/>
      <c r="G705" s="40"/>
      <c r="H705" s="40"/>
      <c r="I705" s="40"/>
      <c r="J705" s="71"/>
      <c r="K705" s="67"/>
      <c r="L705" s="67"/>
      <c r="M705" s="67"/>
      <c r="N705" s="67"/>
      <c r="O705" s="67"/>
      <c r="Q705" s="70"/>
    </row>
    <row r="706" spans="1:17" x14ac:dyDescent="0.25">
      <c r="A706" s="40"/>
      <c r="B706" s="40"/>
      <c r="C706" s="40"/>
      <c r="D706" s="40"/>
      <c r="E706" s="40"/>
      <c r="F706" s="40"/>
      <c r="G706" s="40"/>
      <c r="H706" s="40"/>
      <c r="I706" s="40"/>
      <c r="J706" s="71"/>
      <c r="K706" s="67"/>
      <c r="L706" s="67"/>
      <c r="M706" s="67"/>
      <c r="N706" s="67"/>
      <c r="O706" s="67"/>
      <c r="Q706" s="70"/>
    </row>
    <row r="707" spans="1:17" x14ac:dyDescent="0.25">
      <c r="A707" s="40"/>
      <c r="B707" s="40"/>
      <c r="C707" s="40"/>
      <c r="D707" s="40"/>
      <c r="E707" s="40"/>
      <c r="F707" s="40"/>
      <c r="G707" s="40"/>
      <c r="H707" s="40"/>
      <c r="I707" s="40"/>
      <c r="J707" s="71"/>
      <c r="K707" s="67"/>
      <c r="L707" s="67"/>
      <c r="M707" s="67"/>
      <c r="N707" s="67"/>
      <c r="O707" s="67"/>
      <c r="Q707" s="70"/>
    </row>
    <row r="708" spans="1:17" x14ac:dyDescent="0.25">
      <c r="A708" s="40"/>
      <c r="B708" s="40"/>
      <c r="C708" s="40"/>
      <c r="D708" s="40"/>
      <c r="E708" s="40"/>
      <c r="F708" s="40"/>
      <c r="G708" s="40"/>
      <c r="H708" s="40"/>
      <c r="I708" s="40"/>
      <c r="J708" s="71"/>
      <c r="K708" s="67"/>
      <c r="L708" s="67"/>
      <c r="M708" s="67"/>
      <c r="N708" s="67"/>
      <c r="O708" s="67"/>
      <c r="Q708" s="70"/>
    </row>
    <row r="709" spans="1:17" x14ac:dyDescent="0.25">
      <c r="A709" s="40"/>
      <c r="B709" s="40"/>
      <c r="C709" s="40"/>
      <c r="D709" s="40"/>
      <c r="E709" s="40"/>
      <c r="F709" s="40"/>
      <c r="G709" s="40"/>
      <c r="H709" s="40"/>
      <c r="I709" s="40"/>
      <c r="J709" s="71"/>
      <c r="K709" s="67"/>
      <c r="L709" s="67"/>
      <c r="M709" s="67"/>
      <c r="N709" s="67"/>
      <c r="O709" s="67"/>
      <c r="Q709" s="70"/>
    </row>
    <row r="710" spans="1:17" x14ac:dyDescent="0.25">
      <c r="A710" s="40"/>
      <c r="B710" s="40"/>
      <c r="C710" s="40"/>
      <c r="D710" s="40"/>
      <c r="E710" s="40"/>
      <c r="F710" s="40"/>
      <c r="G710" s="40"/>
      <c r="H710" s="40"/>
      <c r="I710" s="40"/>
      <c r="J710" s="71"/>
      <c r="K710" s="67"/>
      <c r="L710" s="67"/>
      <c r="M710" s="67"/>
      <c r="N710" s="67"/>
      <c r="O710" s="67"/>
      <c r="Q710" s="70"/>
    </row>
    <row r="711" spans="1:17" x14ac:dyDescent="0.25">
      <c r="A711" s="40"/>
      <c r="B711" s="40"/>
      <c r="C711" s="40"/>
      <c r="D711" s="40"/>
      <c r="E711" s="40"/>
      <c r="F711" s="40"/>
      <c r="G711" s="40"/>
      <c r="H711" s="40"/>
      <c r="I711" s="40"/>
      <c r="J711" s="71"/>
      <c r="K711" s="67"/>
      <c r="L711" s="67"/>
      <c r="M711" s="67"/>
      <c r="N711" s="67"/>
      <c r="O711" s="67"/>
      <c r="Q711" s="70"/>
    </row>
    <row r="712" spans="1:17" x14ac:dyDescent="0.25">
      <c r="A712" s="40"/>
      <c r="B712" s="40"/>
      <c r="C712" s="40"/>
      <c r="D712" s="40"/>
      <c r="E712" s="40"/>
      <c r="F712" s="40"/>
      <c r="G712" s="40"/>
      <c r="H712" s="40"/>
      <c r="I712" s="40"/>
      <c r="J712" s="71"/>
      <c r="K712" s="67"/>
      <c r="L712" s="67"/>
      <c r="M712" s="67"/>
      <c r="N712" s="67"/>
      <c r="O712" s="67"/>
      <c r="Q712" s="70"/>
    </row>
    <row r="713" spans="1:17" x14ac:dyDescent="0.25">
      <c r="A713" s="40"/>
      <c r="B713" s="40"/>
      <c r="C713" s="40"/>
      <c r="D713" s="40"/>
      <c r="E713" s="40"/>
      <c r="F713" s="40"/>
      <c r="G713" s="40"/>
      <c r="H713" s="40"/>
      <c r="I713" s="40"/>
      <c r="J713" s="71"/>
      <c r="K713" s="67"/>
      <c r="L713" s="67"/>
      <c r="M713" s="67"/>
      <c r="N713" s="67"/>
      <c r="O713" s="67"/>
      <c r="Q713" s="70"/>
    </row>
    <row r="714" spans="1:17" x14ac:dyDescent="0.25">
      <c r="A714" s="40"/>
      <c r="B714" s="40"/>
      <c r="C714" s="40"/>
      <c r="D714" s="40"/>
      <c r="E714" s="40"/>
      <c r="F714" s="40"/>
      <c r="G714" s="40"/>
      <c r="H714" s="40"/>
      <c r="I714" s="40"/>
      <c r="J714" s="71"/>
      <c r="K714" s="67"/>
      <c r="L714" s="67"/>
      <c r="M714" s="67"/>
      <c r="N714" s="67"/>
      <c r="O714" s="67"/>
      <c r="Q714" s="70"/>
    </row>
    <row r="715" spans="1:17" x14ac:dyDescent="0.25">
      <c r="A715" s="40"/>
      <c r="B715" s="40"/>
      <c r="C715" s="40"/>
      <c r="D715" s="40"/>
      <c r="E715" s="40"/>
      <c r="F715" s="40"/>
      <c r="G715" s="40"/>
      <c r="H715" s="40"/>
      <c r="I715" s="40"/>
      <c r="J715" s="71"/>
      <c r="K715" s="67"/>
      <c r="L715" s="67"/>
      <c r="M715" s="67"/>
      <c r="N715" s="67"/>
      <c r="O715" s="67"/>
      <c r="Q715" s="70"/>
    </row>
    <row r="716" spans="1:17" x14ac:dyDescent="0.25">
      <c r="A716" s="40"/>
      <c r="B716" s="40"/>
      <c r="C716" s="40"/>
      <c r="D716" s="40"/>
      <c r="E716" s="40"/>
      <c r="F716" s="40"/>
      <c r="G716" s="40"/>
      <c r="H716" s="40"/>
      <c r="I716" s="40"/>
      <c r="J716" s="71"/>
      <c r="K716" s="67"/>
      <c r="L716" s="67"/>
      <c r="M716" s="67"/>
      <c r="N716" s="67"/>
      <c r="O716" s="67"/>
      <c r="Q716" s="70"/>
    </row>
    <row r="717" spans="1:17" x14ac:dyDescent="0.25">
      <c r="A717" s="40"/>
      <c r="B717" s="40"/>
      <c r="C717" s="40"/>
      <c r="D717" s="40"/>
      <c r="E717" s="40"/>
      <c r="F717" s="40"/>
      <c r="G717" s="40"/>
      <c r="H717" s="40"/>
      <c r="I717" s="40"/>
      <c r="J717" s="71"/>
      <c r="K717" s="67"/>
      <c r="L717" s="67"/>
      <c r="M717" s="67"/>
      <c r="N717" s="67"/>
      <c r="O717" s="67"/>
      <c r="Q717" s="70"/>
    </row>
    <row r="718" spans="1:17" x14ac:dyDescent="0.25">
      <c r="A718" s="40"/>
      <c r="B718" s="40"/>
      <c r="C718" s="40"/>
      <c r="D718" s="40"/>
      <c r="E718" s="40"/>
      <c r="F718" s="40"/>
      <c r="G718" s="40"/>
      <c r="H718" s="40"/>
      <c r="I718" s="40"/>
      <c r="J718" s="71"/>
      <c r="K718" s="67"/>
      <c r="L718" s="67"/>
      <c r="M718" s="67"/>
      <c r="N718" s="67"/>
      <c r="O718" s="67"/>
      <c r="Q718" s="70"/>
    </row>
    <row r="719" spans="1:17" x14ac:dyDescent="0.25">
      <c r="A719" s="40"/>
      <c r="B719" s="40"/>
      <c r="C719" s="40"/>
      <c r="D719" s="40"/>
      <c r="E719" s="40"/>
      <c r="F719" s="40"/>
      <c r="G719" s="40"/>
      <c r="H719" s="40"/>
      <c r="I719" s="40"/>
      <c r="J719" s="71"/>
      <c r="K719" s="67"/>
      <c r="L719" s="67"/>
      <c r="M719" s="67"/>
      <c r="N719" s="67"/>
      <c r="O719" s="67"/>
      <c r="Q719" s="70"/>
    </row>
    <row r="720" spans="1:17" x14ac:dyDescent="0.25">
      <c r="A720" s="40"/>
      <c r="B720" s="40"/>
      <c r="C720" s="40"/>
      <c r="D720" s="40"/>
      <c r="E720" s="40"/>
      <c r="F720" s="40"/>
      <c r="G720" s="40"/>
      <c r="H720" s="40"/>
      <c r="I720" s="40"/>
      <c r="J720" s="71"/>
      <c r="K720" s="67"/>
      <c r="L720" s="67"/>
      <c r="M720" s="67"/>
      <c r="N720" s="67"/>
      <c r="O720" s="67"/>
      <c r="Q720" s="70"/>
    </row>
    <row r="721" spans="1:17" x14ac:dyDescent="0.25">
      <c r="A721" s="40"/>
      <c r="B721" s="40"/>
      <c r="C721" s="40"/>
      <c r="D721" s="40"/>
      <c r="E721" s="40"/>
      <c r="F721" s="40"/>
      <c r="G721" s="40"/>
      <c r="H721" s="40"/>
      <c r="I721" s="40"/>
      <c r="J721" s="71"/>
      <c r="K721" s="67"/>
      <c r="L721" s="67"/>
      <c r="M721" s="67"/>
      <c r="N721" s="67"/>
      <c r="O721" s="67"/>
      <c r="Q721" s="70"/>
    </row>
    <row r="722" spans="1:17" x14ac:dyDescent="0.25">
      <c r="A722" s="40"/>
      <c r="B722" s="40"/>
      <c r="C722" s="40"/>
      <c r="D722" s="40"/>
      <c r="E722" s="40"/>
      <c r="F722" s="40"/>
      <c r="G722" s="40"/>
      <c r="H722" s="40"/>
      <c r="I722" s="40"/>
      <c r="J722" s="71"/>
      <c r="K722" s="67"/>
      <c r="L722" s="67"/>
      <c r="M722" s="67"/>
      <c r="N722" s="67"/>
      <c r="O722" s="67"/>
      <c r="Q722" s="70"/>
    </row>
    <row r="723" spans="1:17" x14ac:dyDescent="0.25">
      <c r="A723" s="40"/>
      <c r="B723" s="40"/>
      <c r="C723" s="40"/>
      <c r="D723" s="40"/>
      <c r="E723" s="40"/>
      <c r="F723" s="40"/>
      <c r="G723" s="40"/>
      <c r="H723" s="40"/>
      <c r="I723" s="40"/>
      <c r="J723" s="71"/>
      <c r="K723" s="67"/>
      <c r="L723" s="67"/>
      <c r="M723" s="67"/>
      <c r="N723" s="67"/>
      <c r="O723" s="67"/>
      <c r="Q723" s="70"/>
    </row>
    <row r="724" spans="1:17" x14ac:dyDescent="0.25">
      <c r="A724" s="40"/>
      <c r="B724" s="40"/>
      <c r="C724" s="40"/>
      <c r="D724" s="40"/>
      <c r="E724" s="40"/>
      <c r="F724" s="40"/>
      <c r="G724" s="40"/>
      <c r="H724" s="40"/>
      <c r="I724" s="40"/>
      <c r="J724" s="71"/>
      <c r="K724" s="67"/>
      <c r="L724" s="67"/>
      <c r="M724" s="67"/>
      <c r="N724" s="67"/>
      <c r="O724" s="67"/>
      <c r="Q724" s="70"/>
    </row>
    <row r="725" spans="1:17" x14ac:dyDescent="0.25">
      <c r="A725" s="40"/>
      <c r="B725" s="40"/>
      <c r="C725" s="40"/>
      <c r="D725" s="40"/>
      <c r="E725" s="40"/>
      <c r="F725" s="40"/>
      <c r="G725" s="40"/>
      <c r="H725" s="40"/>
      <c r="I725" s="40"/>
      <c r="J725" s="71"/>
      <c r="K725" s="67"/>
      <c r="L725" s="67"/>
      <c r="M725" s="67"/>
      <c r="N725" s="67"/>
      <c r="O725" s="67"/>
      <c r="Q725" s="70"/>
    </row>
    <row r="726" spans="1:17" x14ac:dyDescent="0.25">
      <c r="A726" s="40"/>
      <c r="B726" s="40"/>
      <c r="C726" s="40"/>
      <c r="D726" s="40"/>
      <c r="E726" s="40"/>
      <c r="F726" s="40"/>
      <c r="G726" s="40"/>
      <c r="H726" s="40"/>
      <c r="I726" s="40"/>
      <c r="J726" s="71"/>
      <c r="K726" s="67"/>
      <c r="L726" s="67"/>
      <c r="M726" s="67"/>
      <c r="N726" s="67"/>
      <c r="O726" s="67"/>
      <c r="Q726" s="70"/>
    </row>
    <row r="727" spans="1:17" x14ac:dyDescent="0.25">
      <c r="A727" s="40"/>
      <c r="B727" s="40"/>
      <c r="C727" s="40"/>
      <c r="D727" s="40"/>
      <c r="E727" s="40"/>
      <c r="F727" s="40"/>
      <c r="G727" s="40"/>
      <c r="H727" s="40"/>
      <c r="I727" s="40"/>
      <c r="J727" s="71"/>
      <c r="K727" s="67"/>
      <c r="L727" s="67"/>
      <c r="M727" s="67"/>
      <c r="N727" s="67"/>
      <c r="O727" s="67"/>
      <c r="Q727" s="70"/>
    </row>
    <row r="728" spans="1:17" x14ac:dyDescent="0.25">
      <c r="A728" s="40"/>
      <c r="B728" s="40"/>
      <c r="C728" s="40"/>
      <c r="D728" s="40"/>
      <c r="E728" s="40"/>
      <c r="F728" s="40"/>
      <c r="G728" s="40"/>
      <c r="H728" s="40"/>
      <c r="I728" s="40"/>
      <c r="J728" s="71"/>
      <c r="K728" s="67"/>
      <c r="L728" s="67"/>
      <c r="M728" s="67"/>
      <c r="N728" s="67"/>
      <c r="O728" s="67"/>
      <c r="Q728" s="70"/>
    </row>
    <row r="729" spans="1:17" x14ac:dyDescent="0.25">
      <c r="A729" s="40"/>
      <c r="B729" s="40"/>
      <c r="C729" s="40"/>
      <c r="D729" s="40"/>
      <c r="E729" s="40"/>
      <c r="F729" s="40"/>
      <c r="G729" s="40"/>
      <c r="H729" s="40"/>
      <c r="I729" s="40"/>
      <c r="J729" s="71"/>
      <c r="K729" s="67"/>
      <c r="L729" s="67"/>
      <c r="M729" s="67"/>
      <c r="N729" s="67"/>
      <c r="O729" s="67"/>
      <c r="Q729" s="70"/>
    </row>
    <row r="730" spans="1:17" x14ac:dyDescent="0.25">
      <c r="A730" s="40"/>
      <c r="B730" s="40"/>
      <c r="C730" s="40"/>
      <c r="D730" s="40"/>
      <c r="E730" s="40"/>
      <c r="F730" s="40"/>
      <c r="G730" s="40"/>
      <c r="H730" s="40"/>
      <c r="I730" s="40"/>
      <c r="J730" s="71"/>
      <c r="K730" s="67"/>
      <c r="L730" s="67"/>
      <c r="M730" s="67"/>
      <c r="N730" s="67"/>
      <c r="O730" s="67"/>
      <c r="Q730" s="70"/>
    </row>
    <row r="731" spans="1:17" x14ac:dyDescent="0.25">
      <c r="A731" s="40"/>
      <c r="B731" s="40"/>
      <c r="C731" s="40"/>
      <c r="D731" s="40"/>
      <c r="E731" s="40"/>
      <c r="F731" s="40"/>
      <c r="G731" s="40"/>
      <c r="H731" s="40"/>
      <c r="I731" s="40"/>
      <c r="J731" s="71"/>
      <c r="K731" s="67"/>
      <c r="L731" s="67"/>
      <c r="M731" s="67"/>
      <c r="N731" s="67"/>
      <c r="O731" s="67"/>
      <c r="Q731" s="70"/>
    </row>
    <row r="732" spans="1:17" x14ac:dyDescent="0.25">
      <c r="A732" s="40"/>
      <c r="B732" s="40"/>
      <c r="C732" s="40"/>
      <c r="D732" s="40"/>
      <c r="E732" s="40"/>
      <c r="F732" s="40"/>
      <c r="G732" s="40"/>
      <c r="H732" s="40"/>
      <c r="I732" s="40"/>
      <c r="J732" s="71"/>
      <c r="K732" s="67"/>
      <c r="L732" s="67"/>
      <c r="M732" s="67"/>
      <c r="N732" s="67"/>
      <c r="O732" s="67"/>
      <c r="Q732" s="70"/>
    </row>
    <row r="733" spans="1:17" x14ac:dyDescent="0.25">
      <c r="A733" s="40"/>
      <c r="B733" s="40"/>
      <c r="C733" s="40"/>
      <c r="D733" s="40"/>
      <c r="E733" s="40"/>
      <c r="F733" s="40"/>
      <c r="G733" s="40"/>
      <c r="H733" s="40"/>
      <c r="I733" s="40"/>
      <c r="J733" s="71"/>
      <c r="K733" s="67"/>
      <c r="L733" s="67"/>
      <c r="M733" s="67"/>
      <c r="N733" s="67"/>
      <c r="O733" s="67"/>
      <c r="Q733" s="70"/>
    </row>
    <row r="734" spans="1:17" x14ac:dyDescent="0.25">
      <c r="A734" s="40"/>
      <c r="B734" s="40"/>
      <c r="C734" s="40"/>
      <c r="D734" s="40"/>
      <c r="E734" s="40"/>
      <c r="F734" s="40"/>
      <c r="G734" s="40"/>
      <c r="H734" s="40"/>
      <c r="I734" s="40"/>
      <c r="J734" s="71"/>
      <c r="K734" s="67"/>
      <c r="L734" s="67"/>
      <c r="M734" s="67"/>
      <c r="N734" s="67"/>
      <c r="O734" s="67"/>
      <c r="Q734" s="70"/>
    </row>
    <row r="735" spans="1:17" x14ac:dyDescent="0.25">
      <c r="A735" s="40"/>
      <c r="B735" s="40"/>
      <c r="C735" s="40"/>
      <c r="D735" s="40"/>
      <c r="E735" s="40"/>
      <c r="F735" s="40"/>
      <c r="G735" s="40"/>
      <c r="H735" s="40"/>
      <c r="I735" s="40"/>
      <c r="J735" s="71"/>
      <c r="K735" s="67"/>
      <c r="L735" s="67"/>
      <c r="M735" s="67"/>
      <c r="N735" s="67"/>
      <c r="O735" s="67"/>
      <c r="Q735" s="70"/>
    </row>
    <row r="736" spans="1:17" x14ac:dyDescent="0.25">
      <c r="A736" s="40"/>
      <c r="B736" s="40"/>
      <c r="C736" s="40"/>
      <c r="D736" s="40"/>
      <c r="E736" s="40"/>
      <c r="F736" s="40"/>
      <c r="G736" s="40"/>
      <c r="H736" s="40"/>
      <c r="I736" s="40"/>
      <c r="J736" s="71"/>
      <c r="K736" s="67"/>
      <c r="L736" s="67"/>
      <c r="M736" s="67"/>
      <c r="N736" s="67"/>
      <c r="O736" s="67"/>
      <c r="Q736" s="70"/>
    </row>
    <row r="737" spans="1:17" x14ac:dyDescent="0.25">
      <c r="A737" s="40"/>
      <c r="B737" s="40"/>
      <c r="C737" s="40"/>
      <c r="D737" s="40"/>
      <c r="E737" s="40"/>
      <c r="F737" s="40"/>
      <c r="G737" s="40"/>
      <c r="H737" s="40"/>
      <c r="I737" s="40"/>
      <c r="J737" s="71"/>
      <c r="K737" s="67"/>
      <c r="L737" s="67"/>
      <c r="M737" s="67"/>
      <c r="N737" s="67"/>
      <c r="O737" s="67"/>
      <c r="Q737" s="70"/>
    </row>
    <row r="738" spans="1:17" x14ac:dyDescent="0.25">
      <c r="A738" s="40"/>
      <c r="B738" s="40"/>
      <c r="C738" s="40"/>
      <c r="D738" s="40"/>
      <c r="E738" s="40"/>
      <c r="F738" s="40"/>
      <c r="G738" s="40"/>
      <c r="H738" s="40"/>
      <c r="I738" s="40"/>
      <c r="J738" s="71"/>
      <c r="K738" s="67"/>
      <c r="L738" s="67"/>
      <c r="M738" s="67"/>
      <c r="N738" s="67"/>
      <c r="O738" s="67"/>
      <c r="Q738" s="70"/>
    </row>
    <row r="739" spans="1:17" x14ac:dyDescent="0.25">
      <c r="A739" s="40"/>
      <c r="B739" s="40"/>
      <c r="C739" s="40"/>
      <c r="D739" s="40"/>
      <c r="E739" s="40"/>
      <c r="F739" s="40"/>
      <c r="G739" s="40"/>
      <c r="H739" s="40"/>
      <c r="I739" s="40"/>
      <c r="J739" s="71"/>
      <c r="K739" s="67"/>
      <c r="L739" s="67"/>
      <c r="M739" s="67"/>
      <c r="N739" s="67"/>
      <c r="O739" s="67"/>
      <c r="Q739" s="70"/>
    </row>
    <row r="740" spans="1:17" x14ac:dyDescent="0.25">
      <c r="A740" s="40"/>
      <c r="B740" s="40"/>
      <c r="C740" s="40"/>
      <c r="D740" s="40"/>
      <c r="E740" s="40"/>
      <c r="F740" s="40"/>
      <c r="G740" s="40"/>
      <c r="H740" s="40"/>
      <c r="I740" s="40"/>
      <c r="J740" s="71"/>
      <c r="K740" s="67"/>
      <c r="L740" s="67"/>
      <c r="M740" s="67"/>
      <c r="N740" s="67"/>
      <c r="O740" s="67"/>
      <c r="Q740" s="70"/>
    </row>
    <row r="741" spans="1:17" x14ac:dyDescent="0.25">
      <c r="A741" s="40"/>
      <c r="B741" s="40"/>
      <c r="C741" s="40"/>
      <c r="D741" s="40"/>
      <c r="E741" s="40"/>
      <c r="F741" s="40"/>
      <c r="G741" s="40"/>
      <c r="H741" s="40"/>
      <c r="I741" s="40"/>
      <c r="J741" s="71"/>
      <c r="K741" s="67"/>
      <c r="L741" s="67"/>
      <c r="M741" s="67"/>
      <c r="N741" s="67"/>
      <c r="O741" s="67"/>
      <c r="Q741" s="70"/>
    </row>
    <row r="742" spans="1:17" x14ac:dyDescent="0.25">
      <c r="A742" s="40"/>
      <c r="B742" s="40"/>
      <c r="C742" s="40"/>
      <c r="D742" s="40"/>
      <c r="E742" s="40"/>
      <c r="F742" s="40"/>
      <c r="G742" s="40"/>
      <c r="H742" s="40"/>
      <c r="I742" s="40"/>
      <c r="J742" s="71"/>
      <c r="K742" s="67"/>
      <c r="L742" s="67"/>
      <c r="M742" s="67"/>
      <c r="N742" s="67"/>
      <c r="O742" s="67"/>
      <c r="Q742" s="70"/>
    </row>
    <row r="743" spans="1:17" x14ac:dyDescent="0.25">
      <c r="A743" s="40"/>
      <c r="B743" s="40"/>
      <c r="C743" s="40"/>
      <c r="D743" s="40"/>
      <c r="E743" s="40"/>
      <c r="F743" s="40"/>
      <c r="G743" s="40"/>
      <c r="H743" s="40"/>
      <c r="I743" s="40"/>
      <c r="J743" s="71"/>
      <c r="K743" s="67"/>
      <c r="L743" s="67"/>
      <c r="M743" s="67"/>
      <c r="N743" s="67"/>
      <c r="O743" s="67"/>
      <c r="Q743" s="70"/>
    </row>
    <row r="744" spans="1:17" x14ac:dyDescent="0.25">
      <c r="A744" s="40"/>
      <c r="B744" s="40"/>
      <c r="C744" s="40"/>
      <c r="D744" s="40"/>
      <c r="E744" s="40"/>
      <c r="F744" s="40"/>
      <c r="G744" s="40"/>
      <c r="H744" s="40"/>
      <c r="I744" s="40"/>
      <c r="J744" s="71"/>
      <c r="K744" s="67"/>
      <c r="L744" s="67"/>
      <c r="M744" s="67"/>
      <c r="N744" s="67"/>
      <c r="O744" s="67"/>
      <c r="Q744" s="70"/>
    </row>
    <row r="745" spans="1:17" x14ac:dyDescent="0.25">
      <c r="A745" s="40"/>
      <c r="B745" s="40"/>
      <c r="C745" s="40"/>
      <c r="D745" s="40"/>
      <c r="E745" s="40"/>
      <c r="F745" s="40"/>
      <c r="G745" s="40"/>
      <c r="H745" s="40"/>
      <c r="I745" s="40"/>
      <c r="J745" s="71"/>
      <c r="K745" s="67"/>
      <c r="L745" s="67"/>
      <c r="M745" s="67"/>
      <c r="N745" s="67"/>
      <c r="O745" s="67"/>
      <c r="Q745" s="70"/>
    </row>
    <row r="746" spans="1:17" x14ac:dyDescent="0.25">
      <c r="A746" s="40"/>
      <c r="B746" s="40"/>
      <c r="C746" s="40"/>
      <c r="D746" s="40"/>
      <c r="E746" s="40"/>
      <c r="F746" s="40"/>
      <c r="G746" s="40"/>
      <c r="H746" s="40"/>
      <c r="I746" s="40"/>
      <c r="J746" s="71"/>
      <c r="K746" s="67"/>
      <c r="L746" s="67"/>
      <c r="M746" s="67"/>
      <c r="N746" s="67"/>
      <c r="O746" s="67"/>
      <c r="Q746" s="70"/>
    </row>
    <row r="747" spans="1:17" x14ac:dyDescent="0.25">
      <c r="A747" s="40"/>
      <c r="B747" s="40"/>
      <c r="C747" s="40"/>
      <c r="D747" s="40"/>
      <c r="E747" s="40"/>
      <c r="F747" s="40"/>
      <c r="G747" s="40"/>
      <c r="H747" s="40"/>
      <c r="I747" s="40"/>
      <c r="J747" s="71"/>
      <c r="K747" s="67"/>
      <c r="L747" s="67"/>
      <c r="M747" s="67"/>
      <c r="N747" s="67"/>
      <c r="O747" s="67"/>
      <c r="Q747" s="70"/>
    </row>
    <row r="748" spans="1:17" x14ac:dyDescent="0.25">
      <c r="A748" s="40"/>
      <c r="B748" s="40"/>
      <c r="C748" s="40"/>
      <c r="D748" s="40"/>
      <c r="E748" s="40"/>
      <c r="F748" s="40"/>
      <c r="G748" s="40"/>
      <c r="H748" s="40"/>
      <c r="I748" s="40"/>
      <c r="J748" s="71"/>
      <c r="K748" s="67"/>
      <c r="L748" s="67"/>
      <c r="M748" s="67"/>
      <c r="N748" s="67"/>
      <c r="O748" s="67"/>
      <c r="Q748" s="70"/>
    </row>
    <row r="749" spans="1:17" x14ac:dyDescent="0.25">
      <c r="A749" s="40"/>
      <c r="B749" s="40"/>
      <c r="C749" s="40"/>
      <c r="D749" s="40"/>
      <c r="E749" s="40"/>
      <c r="F749" s="40"/>
      <c r="G749" s="40"/>
      <c r="H749" s="40"/>
      <c r="I749" s="40"/>
      <c r="J749" s="71"/>
      <c r="K749" s="67"/>
      <c r="L749" s="67"/>
      <c r="M749" s="67"/>
      <c r="N749" s="67"/>
      <c r="O749" s="67"/>
      <c r="Q749" s="70"/>
    </row>
    <row r="750" spans="1:17" x14ac:dyDescent="0.25">
      <c r="A750" s="40"/>
      <c r="B750" s="40"/>
      <c r="C750" s="40"/>
      <c r="D750" s="40"/>
      <c r="E750" s="40"/>
      <c r="F750" s="40"/>
      <c r="G750" s="40"/>
      <c r="H750" s="40"/>
      <c r="I750" s="40"/>
      <c r="J750" s="71"/>
      <c r="K750" s="67"/>
      <c r="L750" s="67"/>
      <c r="M750" s="67"/>
      <c r="N750" s="67"/>
      <c r="O750" s="67"/>
      <c r="Q750" s="70"/>
    </row>
    <row r="751" spans="1:17" x14ac:dyDescent="0.25">
      <c r="A751" s="40"/>
      <c r="B751" s="40"/>
      <c r="C751" s="40"/>
      <c r="D751" s="40"/>
      <c r="E751" s="40"/>
      <c r="F751" s="40"/>
      <c r="G751" s="40"/>
      <c r="H751" s="40"/>
      <c r="I751" s="40"/>
      <c r="J751" s="71"/>
      <c r="K751" s="67"/>
      <c r="L751" s="67"/>
      <c r="M751" s="67"/>
      <c r="N751" s="67"/>
      <c r="O751" s="67"/>
      <c r="Q751" s="70"/>
    </row>
    <row r="752" spans="1:17" x14ac:dyDescent="0.25">
      <c r="A752" s="40"/>
      <c r="B752" s="40"/>
      <c r="C752" s="40"/>
      <c r="D752" s="40"/>
      <c r="E752" s="40"/>
      <c r="F752" s="40"/>
      <c r="G752" s="40"/>
      <c r="H752" s="40"/>
      <c r="I752" s="40"/>
      <c r="J752" s="71"/>
      <c r="K752" s="67"/>
      <c r="L752" s="67"/>
      <c r="M752" s="67"/>
      <c r="N752" s="67"/>
      <c r="O752" s="67"/>
      <c r="Q752" s="70"/>
    </row>
    <row r="753" spans="1:17" x14ac:dyDescent="0.25">
      <c r="A753" s="40"/>
      <c r="B753" s="40"/>
      <c r="C753" s="40"/>
      <c r="D753" s="40"/>
      <c r="E753" s="40"/>
      <c r="F753" s="40"/>
      <c r="G753" s="40"/>
      <c r="H753" s="40"/>
      <c r="I753" s="40"/>
      <c r="J753" s="71"/>
      <c r="K753" s="67"/>
      <c r="L753" s="67"/>
      <c r="M753" s="67"/>
      <c r="N753" s="67"/>
      <c r="O753" s="67"/>
      <c r="Q753" s="70"/>
    </row>
    <row r="754" spans="1:17" x14ac:dyDescent="0.25">
      <c r="A754" s="40"/>
      <c r="B754" s="40"/>
      <c r="C754" s="40"/>
      <c r="D754" s="40"/>
      <c r="E754" s="40"/>
      <c r="F754" s="40"/>
      <c r="G754" s="40"/>
      <c r="H754" s="40"/>
      <c r="I754" s="40"/>
      <c r="J754" s="71"/>
      <c r="K754" s="67"/>
      <c r="L754" s="67"/>
      <c r="M754" s="67"/>
      <c r="N754" s="67"/>
      <c r="O754" s="67"/>
      <c r="Q754" s="70"/>
    </row>
    <row r="755" spans="1:17" x14ac:dyDescent="0.25">
      <c r="A755" s="40"/>
      <c r="B755" s="40"/>
      <c r="C755" s="40"/>
      <c r="D755" s="40"/>
      <c r="E755" s="40"/>
      <c r="F755" s="40"/>
      <c r="G755" s="40"/>
      <c r="H755" s="40"/>
      <c r="I755" s="40"/>
      <c r="J755" s="71"/>
      <c r="K755" s="67"/>
      <c r="L755" s="67"/>
      <c r="M755" s="67"/>
      <c r="N755" s="67"/>
      <c r="O755" s="67"/>
      <c r="Q755" s="70"/>
    </row>
    <row r="756" spans="1:17" x14ac:dyDescent="0.25">
      <c r="A756" s="40"/>
      <c r="B756" s="40"/>
      <c r="C756" s="40"/>
      <c r="D756" s="40"/>
      <c r="E756" s="40"/>
      <c r="F756" s="40"/>
      <c r="G756" s="40"/>
      <c r="H756" s="40"/>
      <c r="I756" s="40"/>
      <c r="J756" s="71"/>
      <c r="K756" s="67"/>
      <c r="L756" s="67"/>
      <c r="M756" s="67"/>
      <c r="N756" s="67"/>
      <c r="O756" s="67"/>
      <c r="Q756" s="70"/>
    </row>
    <row r="757" spans="1:17" x14ac:dyDescent="0.25">
      <c r="A757" s="40"/>
      <c r="B757" s="40"/>
      <c r="C757" s="40"/>
      <c r="D757" s="40"/>
      <c r="E757" s="40"/>
      <c r="F757" s="40"/>
      <c r="G757" s="40"/>
      <c r="H757" s="40"/>
      <c r="I757" s="40"/>
      <c r="J757" s="71"/>
      <c r="K757" s="67"/>
      <c r="L757" s="67"/>
      <c r="M757" s="67"/>
      <c r="N757" s="67"/>
      <c r="O757" s="67"/>
      <c r="Q757" s="70"/>
    </row>
    <row r="758" spans="1:17" x14ac:dyDescent="0.25">
      <c r="A758" s="40"/>
      <c r="B758" s="40"/>
      <c r="C758" s="40"/>
      <c r="D758" s="40"/>
      <c r="E758" s="40"/>
      <c r="F758" s="40"/>
      <c r="G758" s="40"/>
      <c r="H758" s="40"/>
      <c r="I758" s="40"/>
      <c r="J758" s="71"/>
      <c r="K758" s="67"/>
      <c r="L758" s="67"/>
      <c r="M758" s="67"/>
      <c r="N758" s="67"/>
      <c r="O758" s="67"/>
      <c r="Q758" s="70"/>
    </row>
    <row r="759" spans="1:17" x14ac:dyDescent="0.25">
      <c r="A759" s="40"/>
      <c r="B759" s="40"/>
      <c r="C759" s="40"/>
      <c r="D759" s="40"/>
      <c r="E759" s="40"/>
      <c r="F759" s="40"/>
      <c r="G759" s="40"/>
      <c r="H759" s="40"/>
      <c r="I759" s="40"/>
      <c r="J759" s="71"/>
      <c r="K759" s="67"/>
      <c r="L759" s="67"/>
      <c r="M759" s="67"/>
      <c r="N759" s="67"/>
      <c r="O759" s="67"/>
      <c r="Q759" s="70"/>
    </row>
    <row r="760" spans="1:17" x14ac:dyDescent="0.25">
      <c r="A760" s="40"/>
      <c r="B760" s="40"/>
      <c r="C760" s="40"/>
      <c r="D760" s="40"/>
      <c r="E760" s="40"/>
      <c r="F760" s="40"/>
      <c r="G760" s="40"/>
      <c r="H760" s="40"/>
      <c r="I760" s="40"/>
      <c r="J760" s="71"/>
      <c r="K760" s="67"/>
      <c r="L760" s="67"/>
      <c r="M760" s="67"/>
      <c r="N760" s="67"/>
      <c r="O760" s="67"/>
      <c r="Q760" s="70"/>
    </row>
    <row r="761" spans="1:17" x14ac:dyDescent="0.25">
      <c r="A761" s="40"/>
      <c r="B761" s="40"/>
      <c r="C761" s="40"/>
      <c r="D761" s="40"/>
      <c r="E761" s="40"/>
      <c r="F761" s="40"/>
      <c r="G761" s="40"/>
      <c r="H761" s="40"/>
      <c r="I761" s="40"/>
      <c r="J761" s="71"/>
      <c r="K761" s="67"/>
      <c r="L761" s="67"/>
      <c r="M761" s="67"/>
      <c r="N761" s="67"/>
      <c r="O761" s="67"/>
      <c r="Q761" s="70"/>
    </row>
    <row r="762" spans="1:17" x14ac:dyDescent="0.25">
      <c r="A762" s="40"/>
      <c r="B762" s="40"/>
      <c r="C762" s="40"/>
      <c r="D762" s="40"/>
      <c r="E762" s="40"/>
      <c r="F762" s="40"/>
      <c r="G762" s="40"/>
      <c r="H762" s="40"/>
      <c r="I762" s="40"/>
      <c r="J762" s="71"/>
      <c r="K762" s="67"/>
      <c r="L762" s="67"/>
      <c r="M762" s="67"/>
      <c r="N762" s="67"/>
      <c r="O762" s="67"/>
      <c r="Q762" s="70"/>
    </row>
    <row r="763" spans="1:17" x14ac:dyDescent="0.25">
      <c r="A763" s="40"/>
      <c r="B763" s="40"/>
      <c r="C763" s="40"/>
      <c r="D763" s="40"/>
      <c r="E763" s="40"/>
      <c r="F763" s="40"/>
      <c r="G763" s="40"/>
      <c r="H763" s="40"/>
      <c r="I763" s="40"/>
      <c r="J763" s="71"/>
      <c r="K763" s="67"/>
      <c r="L763" s="67"/>
      <c r="M763" s="67"/>
      <c r="N763" s="67"/>
      <c r="O763" s="67"/>
      <c r="Q763" s="70"/>
    </row>
    <row r="764" spans="1:17" x14ac:dyDescent="0.25">
      <c r="A764" s="40"/>
      <c r="B764" s="40"/>
      <c r="C764" s="40"/>
      <c r="D764" s="40"/>
      <c r="E764" s="40"/>
      <c r="F764" s="40"/>
      <c r="G764" s="40"/>
      <c r="H764" s="40"/>
      <c r="I764" s="40"/>
      <c r="J764" s="71"/>
      <c r="K764" s="67"/>
      <c r="L764" s="67"/>
      <c r="M764" s="67"/>
      <c r="N764" s="67"/>
      <c r="O764" s="67"/>
      <c r="Q764" s="70"/>
    </row>
    <row r="765" spans="1:17" x14ac:dyDescent="0.25">
      <c r="A765" s="40"/>
      <c r="B765" s="40"/>
      <c r="C765" s="40"/>
      <c r="D765" s="40"/>
      <c r="E765" s="40"/>
      <c r="F765" s="40"/>
      <c r="G765" s="40"/>
      <c r="H765" s="40"/>
      <c r="I765" s="40"/>
      <c r="J765" s="71"/>
      <c r="K765" s="67"/>
      <c r="L765" s="67"/>
      <c r="M765" s="67"/>
      <c r="N765" s="67"/>
      <c r="O765" s="67"/>
      <c r="Q765" s="70"/>
    </row>
    <row r="766" spans="1:17" x14ac:dyDescent="0.25">
      <c r="A766" s="40"/>
      <c r="B766" s="40"/>
      <c r="C766" s="40"/>
      <c r="D766" s="40"/>
      <c r="E766" s="40"/>
      <c r="F766" s="40"/>
      <c r="G766" s="40"/>
      <c r="H766" s="40"/>
      <c r="I766" s="40"/>
      <c r="J766" s="71"/>
      <c r="K766" s="67"/>
      <c r="L766" s="67"/>
      <c r="M766" s="67"/>
      <c r="N766" s="67"/>
      <c r="O766" s="67"/>
      <c r="Q766" s="70"/>
    </row>
    <row r="767" spans="1:17" x14ac:dyDescent="0.25">
      <c r="A767" s="40"/>
      <c r="B767" s="40"/>
      <c r="C767" s="40"/>
      <c r="D767" s="40"/>
      <c r="E767" s="40"/>
      <c r="F767" s="40"/>
      <c r="G767" s="40"/>
      <c r="H767" s="40"/>
      <c r="I767" s="40"/>
      <c r="J767" s="71"/>
      <c r="K767" s="67"/>
      <c r="L767" s="67"/>
      <c r="M767" s="67"/>
      <c r="N767" s="67"/>
      <c r="O767" s="67"/>
      <c r="Q767" s="70"/>
    </row>
    <row r="768" spans="1:17" x14ac:dyDescent="0.25">
      <c r="A768" s="40"/>
      <c r="B768" s="40"/>
      <c r="C768" s="40"/>
      <c r="D768" s="40"/>
      <c r="E768" s="40"/>
      <c r="F768" s="40"/>
      <c r="G768" s="40"/>
      <c r="H768" s="40"/>
      <c r="I768" s="40"/>
      <c r="J768" s="71"/>
      <c r="K768" s="67"/>
      <c r="L768" s="67"/>
      <c r="M768" s="67"/>
      <c r="N768" s="67"/>
      <c r="O768" s="67"/>
      <c r="Q768" s="70"/>
    </row>
    <row r="769" spans="1:17" x14ac:dyDescent="0.25">
      <c r="A769" s="40"/>
      <c r="B769" s="40"/>
      <c r="C769" s="40"/>
      <c r="D769" s="40"/>
      <c r="E769" s="40"/>
      <c r="F769" s="40"/>
      <c r="G769" s="40"/>
      <c r="H769" s="40"/>
      <c r="I769" s="40"/>
      <c r="J769" s="71"/>
      <c r="K769" s="67"/>
      <c r="L769" s="67"/>
      <c r="M769" s="67"/>
      <c r="N769" s="67"/>
      <c r="O769" s="67"/>
      <c r="Q769" s="70"/>
    </row>
    <row r="770" spans="1:17" x14ac:dyDescent="0.25">
      <c r="A770" s="40"/>
      <c r="B770" s="40"/>
      <c r="C770" s="40"/>
      <c r="D770" s="40"/>
      <c r="E770" s="40"/>
      <c r="F770" s="40"/>
      <c r="G770" s="40"/>
      <c r="H770" s="40"/>
      <c r="I770" s="40"/>
      <c r="J770" s="71"/>
      <c r="K770" s="67"/>
      <c r="L770" s="67"/>
      <c r="M770" s="67"/>
      <c r="N770" s="67"/>
      <c r="O770" s="67"/>
      <c r="Q770" s="70"/>
    </row>
    <row r="771" spans="1:17" x14ac:dyDescent="0.25">
      <c r="A771" s="40"/>
      <c r="B771" s="40"/>
      <c r="C771" s="40"/>
      <c r="D771" s="40"/>
      <c r="E771" s="40"/>
      <c r="F771" s="40"/>
      <c r="G771" s="40"/>
      <c r="H771" s="40"/>
      <c r="I771" s="40"/>
      <c r="J771" s="71"/>
      <c r="K771" s="67"/>
      <c r="L771" s="67"/>
      <c r="M771" s="67"/>
      <c r="N771" s="67"/>
      <c r="O771" s="67"/>
      <c r="Q771" s="70"/>
    </row>
    <row r="772" spans="1:17" x14ac:dyDescent="0.25">
      <c r="A772" s="40"/>
      <c r="B772" s="40"/>
      <c r="C772" s="40"/>
      <c r="D772" s="40"/>
      <c r="E772" s="40"/>
      <c r="F772" s="40"/>
      <c r="G772" s="40"/>
      <c r="H772" s="40"/>
      <c r="I772" s="40"/>
      <c r="J772" s="71"/>
      <c r="K772" s="67"/>
      <c r="L772" s="67"/>
      <c r="M772" s="67"/>
      <c r="N772" s="67"/>
      <c r="O772" s="67"/>
      <c r="Q772" s="70"/>
    </row>
    <row r="773" spans="1:17" x14ac:dyDescent="0.25">
      <c r="A773" s="40"/>
      <c r="B773" s="40"/>
      <c r="C773" s="40"/>
      <c r="D773" s="40"/>
      <c r="E773" s="40"/>
      <c r="F773" s="40"/>
      <c r="G773" s="40"/>
      <c r="H773" s="40"/>
      <c r="I773" s="40"/>
      <c r="J773" s="71"/>
      <c r="K773" s="67"/>
      <c r="L773" s="67"/>
      <c r="M773" s="67"/>
      <c r="N773" s="67"/>
      <c r="O773" s="67"/>
      <c r="Q773" s="70"/>
    </row>
    <row r="774" spans="1:17" x14ac:dyDescent="0.25">
      <c r="A774" s="40"/>
      <c r="B774" s="40"/>
      <c r="C774" s="40"/>
      <c r="D774" s="40"/>
      <c r="E774" s="40"/>
      <c r="F774" s="40"/>
      <c r="G774" s="40"/>
      <c r="H774" s="40"/>
      <c r="I774" s="40"/>
      <c r="J774" s="71"/>
      <c r="K774" s="67"/>
      <c r="L774" s="67"/>
      <c r="M774" s="67"/>
      <c r="N774" s="67"/>
      <c r="O774" s="67"/>
      <c r="Q774" s="70"/>
    </row>
    <row r="775" spans="1:17" x14ac:dyDescent="0.25">
      <c r="A775" s="40"/>
      <c r="B775" s="40"/>
      <c r="C775" s="40"/>
      <c r="D775" s="40"/>
      <c r="E775" s="40"/>
      <c r="F775" s="40"/>
      <c r="G775" s="40"/>
      <c r="H775" s="40"/>
      <c r="I775" s="40"/>
      <c r="J775" s="71"/>
      <c r="K775" s="67"/>
      <c r="L775" s="67"/>
      <c r="M775" s="67"/>
      <c r="N775" s="67"/>
      <c r="O775" s="67"/>
      <c r="Q775" s="70"/>
    </row>
    <row r="776" spans="1:17" x14ac:dyDescent="0.25">
      <c r="A776" s="40"/>
      <c r="B776" s="40"/>
      <c r="C776" s="40"/>
      <c r="D776" s="40"/>
      <c r="E776" s="40"/>
      <c r="F776" s="40"/>
      <c r="G776" s="40"/>
      <c r="H776" s="40"/>
      <c r="I776" s="40"/>
      <c r="J776" s="71"/>
      <c r="K776" s="67"/>
      <c r="L776" s="67"/>
      <c r="M776" s="67"/>
      <c r="N776" s="67"/>
      <c r="O776" s="67"/>
      <c r="Q776" s="70"/>
    </row>
    <row r="777" spans="1:17" x14ac:dyDescent="0.25">
      <c r="A777" s="40"/>
      <c r="B777" s="40"/>
      <c r="C777" s="40"/>
      <c r="D777" s="40"/>
      <c r="E777" s="40"/>
      <c r="F777" s="40"/>
      <c r="G777" s="40"/>
      <c r="H777" s="40"/>
      <c r="I777" s="40"/>
      <c r="J777" s="71"/>
      <c r="K777" s="67"/>
      <c r="L777" s="67"/>
      <c r="M777" s="67"/>
      <c r="N777" s="67"/>
      <c r="O777" s="67"/>
      <c r="Q777" s="70"/>
    </row>
    <row r="778" spans="1:17" x14ac:dyDescent="0.25">
      <c r="A778" s="40"/>
      <c r="B778" s="40"/>
      <c r="C778" s="40"/>
      <c r="D778" s="40"/>
      <c r="E778" s="40"/>
      <c r="F778" s="40"/>
      <c r="G778" s="40"/>
      <c r="H778" s="40"/>
      <c r="I778" s="40"/>
      <c r="J778" s="71"/>
      <c r="K778" s="67"/>
      <c r="L778" s="67"/>
      <c r="M778" s="67"/>
      <c r="N778" s="67"/>
      <c r="O778" s="67"/>
      <c r="Q778" s="70"/>
    </row>
    <row r="779" spans="1:17" x14ac:dyDescent="0.25">
      <c r="A779" s="40"/>
      <c r="B779" s="40"/>
      <c r="C779" s="40"/>
      <c r="D779" s="40"/>
      <c r="E779" s="40"/>
      <c r="F779" s="40"/>
      <c r="G779" s="40"/>
      <c r="H779" s="40"/>
      <c r="I779" s="40"/>
      <c r="J779" s="71"/>
      <c r="K779" s="67"/>
      <c r="L779" s="67"/>
      <c r="M779" s="67"/>
      <c r="N779" s="67"/>
      <c r="O779" s="67"/>
      <c r="Q779" s="70"/>
    </row>
    <row r="780" spans="1:17" x14ac:dyDescent="0.25">
      <c r="A780" s="40"/>
      <c r="B780" s="40"/>
      <c r="C780" s="40"/>
      <c r="D780" s="40"/>
      <c r="E780" s="40"/>
      <c r="F780" s="40"/>
      <c r="G780" s="40"/>
      <c r="H780" s="40"/>
      <c r="I780" s="40"/>
      <c r="J780" s="71"/>
      <c r="K780" s="67"/>
      <c r="L780" s="67"/>
      <c r="M780" s="67"/>
      <c r="N780" s="67"/>
      <c r="O780" s="67"/>
      <c r="Q780" s="70"/>
    </row>
    <row r="781" spans="1:17" x14ac:dyDescent="0.25">
      <c r="A781" s="40"/>
      <c r="B781" s="40"/>
      <c r="C781" s="40"/>
      <c r="D781" s="40"/>
      <c r="E781" s="40"/>
      <c r="F781" s="40"/>
      <c r="G781" s="40"/>
      <c r="H781" s="40"/>
      <c r="I781" s="40"/>
      <c r="J781" s="71"/>
      <c r="K781" s="67"/>
      <c r="L781" s="67"/>
      <c r="M781" s="67"/>
      <c r="N781" s="67"/>
      <c r="O781" s="67"/>
      <c r="Q781" s="70"/>
    </row>
    <row r="782" spans="1:17" x14ac:dyDescent="0.25">
      <c r="A782" s="40"/>
      <c r="B782" s="40"/>
      <c r="C782" s="40"/>
      <c r="D782" s="40"/>
      <c r="E782" s="40"/>
      <c r="F782" s="40"/>
      <c r="G782" s="40"/>
      <c r="H782" s="40"/>
      <c r="I782" s="40"/>
      <c r="J782" s="71"/>
      <c r="K782" s="67"/>
      <c r="L782" s="67"/>
      <c r="M782" s="67"/>
      <c r="N782" s="67"/>
      <c r="O782" s="67"/>
      <c r="Q782" s="70"/>
    </row>
    <row r="783" spans="1:17" x14ac:dyDescent="0.25">
      <c r="A783" s="40"/>
      <c r="B783" s="40"/>
      <c r="C783" s="40"/>
      <c r="D783" s="40"/>
      <c r="E783" s="40"/>
      <c r="F783" s="40"/>
      <c r="G783" s="40"/>
      <c r="H783" s="40"/>
      <c r="I783" s="40"/>
      <c r="J783" s="71"/>
      <c r="K783" s="67"/>
      <c r="L783" s="67"/>
      <c r="M783" s="67"/>
      <c r="N783" s="67"/>
      <c r="O783" s="67"/>
      <c r="Q783" s="70"/>
    </row>
    <row r="784" spans="1:17" x14ac:dyDescent="0.25">
      <c r="A784" s="40"/>
      <c r="B784" s="40"/>
      <c r="C784" s="40"/>
      <c r="D784" s="40"/>
      <c r="E784" s="40"/>
      <c r="F784" s="40"/>
      <c r="G784" s="40"/>
      <c r="H784" s="40"/>
      <c r="I784" s="40"/>
      <c r="J784" s="71"/>
      <c r="K784" s="67"/>
      <c r="L784" s="67"/>
      <c r="M784" s="67"/>
      <c r="N784" s="67"/>
      <c r="O784" s="67"/>
      <c r="Q784" s="70"/>
    </row>
    <row r="785" spans="1:17" x14ac:dyDescent="0.25">
      <c r="A785" s="40"/>
      <c r="B785" s="40"/>
      <c r="C785" s="40"/>
      <c r="D785" s="40"/>
      <c r="E785" s="40"/>
      <c r="F785" s="40"/>
      <c r="G785" s="40"/>
      <c r="H785" s="40"/>
      <c r="I785" s="40"/>
      <c r="J785" s="71"/>
      <c r="K785" s="67"/>
      <c r="L785" s="67"/>
      <c r="M785" s="67"/>
      <c r="N785" s="67"/>
      <c r="O785" s="67"/>
      <c r="Q785" s="70"/>
    </row>
    <row r="786" spans="1:17" x14ac:dyDescent="0.25">
      <c r="A786" s="40"/>
      <c r="B786" s="40"/>
      <c r="C786" s="40"/>
      <c r="D786" s="40"/>
      <c r="E786" s="40"/>
      <c r="F786" s="40"/>
      <c r="G786" s="40"/>
      <c r="H786" s="40"/>
      <c r="I786" s="40"/>
      <c r="J786" s="71"/>
      <c r="K786" s="67"/>
      <c r="L786" s="67"/>
      <c r="M786" s="67"/>
      <c r="N786" s="67"/>
      <c r="O786" s="67"/>
      <c r="Q786" s="70"/>
    </row>
    <row r="787" spans="1:17" x14ac:dyDescent="0.25">
      <c r="A787" s="40"/>
      <c r="B787" s="40"/>
      <c r="C787" s="40"/>
      <c r="D787" s="40"/>
      <c r="E787" s="40"/>
      <c r="F787" s="40"/>
      <c r="G787" s="40"/>
      <c r="H787" s="40"/>
      <c r="I787" s="40"/>
      <c r="J787" s="71"/>
      <c r="K787" s="67"/>
      <c r="L787" s="67"/>
      <c r="M787" s="67"/>
      <c r="N787" s="67"/>
      <c r="O787" s="67"/>
      <c r="Q787" s="70"/>
    </row>
    <row r="788" spans="1:17" x14ac:dyDescent="0.25">
      <c r="A788" s="40"/>
      <c r="B788" s="40"/>
      <c r="C788" s="40"/>
      <c r="D788" s="40"/>
      <c r="E788" s="40"/>
      <c r="F788" s="40"/>
      <c r="G788" s="40"/>
      <c r="H788" s="40"/>
      <c r="I788" s="40"/>
      <c r="J788" s="71"/>
      <c r="K788" s="67"/>
      <c r="L788" s="67"/>
      <c r="M788" s="67"/>
      <c r="N788" s="67"/>
      <c r="O788" s="67"/>
      <c r="Q788" s="70"/>
    </row>
    <row r="789" spans="1:17" x14ac:dyDescent="0.25">
      <c r="A789" s="40"/>
      <c r="B789" s="40"/>
      <c r="C789" s="40"/>
      <c r="D789" s="40"/>
      <c r="E789" s="40"/>
      <c r="F789" s="40"/>
      <c r="G789" s="40"/>
      <c r="H789" s="40"/>
      <c r="I789" s="40"/>
      <c r="J789" s="71"/>
      <c r="K789" s="67"/>
      <c r="L789" s="67"/>
      <c r="M789" s="67"/>
      <c r="N789" s="67"/>
      <c r="O789" s="67"/>
      <c r="Q789" s="70"/>
    </row>
    <row r="790" spans="1:17" x14ac:dyDescent="0.25">
      <c r="A790" s="40"/>
      <c r="B790" s="40"/>
      <c r="C790" s="40"/>
      <c r="D790" s="40"/>
      <c r="E790" s="40"/>
      <c r="F790" s="40"/>
      <c r="G790" s="40"/>
      <c r="H790" s="40"/>
      <c r="I790" s="40"/>
      <c r="J790" s="71"/>
      <c r="K790" s="67"/>
      <c r="L790" s="67"/>
      <c r="M790" s="67"/>
      <c r="N790" s="67"/>
      <c r="O790" s="67"/>
      <c r="Q790" s="70"/>
    </row>
    <row r="791" spans="1:17" x14ac:dyDescent="0.25">
      <c r="A791" s="40"/>
      <c r="B791" s="40"/>
      <c r="C791" s="40"/>
      <c r="D791" s="40"/>
      <c r="E791" s="40"/>
      <c r="F791" s="40"/>
      <c r="G791" s="40"/>
      <c r="H791" s="40"/>
      <c r="I791" s="40"/>
      <c r="J791" s="71"/>
      <c r="K791" s="67"/>
      <c r="L791" s="67"/>
      <c r="M791" s="67"/>
      <c r="N791" s="67"/>
      <c r="O791" s="67"/>
      <c r="Q791" s="70"/>
    </row>
    <row r="792" spans="1:17" x14ac:dyDescent="0.25">
      <c r="A792" s="40"/>
      <c r="B792" s="40"/>
      <c r="C792" s="40"/>
      <c r="D792" s="40"/>
      <c r="E792" s="40"/>
      <c r="F792" s="40"/>
      <c r="G792" s="40"/>
      <c r="H792" s="40"/>
      <c r="I792" s="40"/>
      <c r="J792" s="71"/>
      <c r="K792" s="67"/>
      <c r="L792" s="67"/>
      <c r="M792" s="67"/>
      <c r="N792" s="67"/>
      <c r="O792" s="67"/>
      <c r="Q792" s="70"/>
    </row>
    <row r="793" spans="1:17" x14ac:dyDescent="0.25">
      <c r="A793" s="40"/>
      <c r="B793" s="40"/>
      <c r="C793" s="40"/>
      <c r="D793" s="40"/>
      <c r="E793" s="40"/>
      <c r="F793" s="40"/>
      <c r="G793" s="40"/>
      <c r="H793" s="40"/>
      <c r="I793" s="40"/>
      <c r="J793" s="71"/>
      <c r="K793" s="67"/>
      <c r="L793" s="67"/>
      <c r="M793" s="67"/>
      <c r="N793" s="67"/>
      <c r="O793" s="67"/>
      <c r="Q793" s="70"/>
    </row>
    <row r="794" spans="1:17" x14ac:dyDescent="0.25">
      <c r="A794" s="40"/>
      <c r="B794" s="40"/>
      <c r="C794" s="40"/>
      <c r="D794" s="40"/>
      <c r="E794" s="40"/>
      <c r="F794" s="40"/>
      <c r="G794" s="40"/>
      <c r="H794" s="40"/>
      <c r="I794" s="40"/>
      <c r="J794" s="71"/>
      <c r="K794" s="67"/>
      <c r="L794" s="67"/>
      <c r="M794" s="67"/>
      <c r="N794" s="67"/>
      <c r="O794" s="67"/>
      <c r="Q794" s="70"/>
    </row>
    <row r="795" spans="1:17" x14ac:dyDescent="0.25">
      <c r="A795" s="40"/>
      <c r="B795" s="40"/>
      <c r="C795" s="40"/>
      <c r="D795" s="40"/>
      <c r="E795" s="40"/>
      <c r="F795" s="40"/>
      <c r="G795" s="40"/>
      <c r="H795" s="40"/>
      <c r="I795" s="40"/>
      <c r="J795" s="71"/>
      <c r="K795" s="67"/>
      <c r="L795" s="67"/>
      <c r="M795" s="67"/>
      <c r="N795" s="67"/>
      <c r="O795" s="67"/>
      <c r="Q795" s="70"/>
    </row>
    <row r="796" spans="1:17" x14ac:dyDescent="0.25">
      <c r="A796" s="40"/>
      <c r="B796" s="40"/>
      <c r="C796" s="40"/>
      <c r="D796" s="40"/>
      <c r="E796" s="40"/>
      <c r="F796" s="40"/>
      <c r="G796" s="40"/>
      <c r="H796" s="40"/>
      <c r="I796" s="40"/>
      <c r="J796" s="71"/>
      <c r="K796" s="67"/>
      <c r="L796" s="67"/>
      <c r="M796" s="67"/>
      <c r="N796" s="67"/>
      <c r="O796" s="67"/>
      <c r="Q796" s="70"/>
    </row>
    <row r="797" spans="1:17" x14ac:dyDescent="0.25">
      <c r="A797" s="40"/>
      <c r="B797" s="40"/>
      <c r="C797" s="40"/>
      <c r="D797" s="40"/>
      <c r="E797" s="40"/>
      <c r="F797" s="40"/>
      <c r="G797" s="40"/>
      <c r="H797" s="40"/>
      <c r="I797" s="40"/>
      <c r="J797" s="71"/>
      <c r="K797" s="67"/>
      <c r="L797" s="67"/>
      <c r="M797" s="67"/>
      <c r="N797" s="67"/>
      <c r="O797" s="67"/>
      <c r="Q797" s="70"/>
    </row>
    <row r="798" spans="1:17" x14ac:dyDescent="0.25">
      <c r="A798" s="40"/>
      <c r="B798" s="40"/>
      <c r="C798" s="40"/>
      <c r="D798" s="40"/>
      <c r="E798" s="40"/>
      <c r="F798" s="40"/>
      <c r="G798" s="40"/>
      <c r="H798" s="40"/>
      <c r="I798" s="40"/>
      <c r="J798" s="71"/>
      <c r="K798" s="67"/>
      <c r="L798" s="67"/>
      <c r="M798" s="67"/>
      <c r="N798" s="67"/>
      <c r="O798" s="67"/>
      <c r="Q798" s="70"/>
    </row>
    <row r="799" spans="1:17" x14ac:dyDescent="0.25">
      <c r="A799" s="40"/>
      <c r="B799" s="40"/>
      <c r="C799" s="40"/>
      <c r="D799" s="40"/>
      <c r="E799" s="40"/>
      <c r="F799" s="40"/>
      <c r="G799" s="40"/>
      <c r="H799" s="40"/>
      <c r="I799" s="40"/>
      <c r="J799" s="71"/>
      <c r="K799" s="67"/>
      <c r="L799" s="67"/>
      <c r="M799" s="67"/>
      <c r="N799" s="67"/>
      <c r="O799" s="67"/>
      <c r="Q799" s="70"/>
    </row>
    <row r="800" spans="1:17" x14ac:dyDescent="0.25">
      <c r="A800" s="40"/>
      <c r="B800" s="40"/>
      <c r="C800" s="40"/>
      <c r="D800" s="40"/>
      <c r="E800" s="40"/>
      <c r="F800" s="40"/>
      <c r="G800" s="40"/>
      <c r="H800" s="40"/>
      <c r="I800" s="40"/>
      <c r="J800" s="71"/>
      <c r="K800" s="67"/>
      <c r="L800" s="67"/>
      <c r="M800" s="67"/>
      <c r="N800" s="67"/>
      <c r="O800" s="67"/>
      <c r="Q800" s="70"/>
    </row>
    <row r="801" spans="1:17" x14ac:dyDescent="0.25">
      <c r="A801" s="40"/>
      <c r="B801" s="40"/>
      <c r="C801" s="40"/>
      <c r="D801" s="40"/>
      <c r="E801" s="40"/>
      <c r="F801" s="40"/>
      <c r="G801" s="40"/>
      <c r="H801" s="40"/>
      <c r="I801" s="40"/>
      <c r="J801" s="71"/>
      <c r="K801" s="67"/>
      <c r="L801" s="67"/>
      <c r="M801" s="67"/>
      <c r="N801" s="67"/>
      <c r="O801" s="67"/>
      <c r="Q801" s="70"/>
    </row>
    <row r="802" spans="1:17" x14ac:dyDescent="0.25">
      <c r="A802" s="40"/>
      <c r="B802" s="40"/>
      <c r="C802" s="40"/>
      <c r="D802" s="40"/>
      <c r="E802" s="40"/>
      <c r="F802" s="40"/>
      <c r="G802" s="40"/>
      <c r="H802" s="40"/>
      <c r="I802" s="40"/>
      <c r="J802" s="71"/>
      <c r="K802" s="67"/>
      <c r="L802" s="67"/>
      <c r="M802" s="67"/>
      <c r="N802" s="67"/>
      <c r="O802" s="67"/>
      <c r="Q802" s="70"/>
    </row>
    <row r="803" spans="1:17" x14ac:dyDescent="0.25">
      <c r="A803" s="40"/>
      <c r="B803" s="40"/>
      <c r="C803" s="40"/>
      <c r="D803" s="40"/>
      <c r="E803" s="40"/>
      <c r="F803" s="40"/>
      <c r="G803" s="40"/>
      <c r="H803" s="40"/>
      <c r="I803" s="40"/>
      <c r="J803" s="71"/>
      <c r="K803" s="67"/>
      <c r="L803" s="67"/>
      <c r="M803" s="67"/>
      <c r="N803" s="67"/>
      <c r="O803" s="67"/>
      <c r="Q803" s="70"/>
    </row>
    <row r="804" spans="1:17" x14ac:dyDescent="0.25">
      <c r="A804" s="40"/>
      <c r="B804" s="40"/>
      <c r="C804" s="40"/>
      <c r="D804" s="40"/>
      <c r="E804" s="40"/>
      <c r="F804" s="40"/>
      <c r="G804" s="40"/>
      <c r="H804" s="40"/>
      <c r="I804" s="40"/>
      <c r="J804" s="71"/>
      <c r="K804" s="67"/>
      <c r="L804" s="67"/>
      <c r="M804" s="67"/>
      <c r="N804" s="67"/>
      <c r="O804" s="67"/>
      <c r="Q804" s="70"/>
    </row>
    <row r="805" spans="1:17" x14ac:dyDescent="0.25">
      <c r="A805" s="40"/>
      <c r="B805" s="40"/>
      <c r="C805" s="40"/>
      <c r="D805" s="40"/>
      <c r="E805" s="40"/>
      <c r="F805" s="40"/>
      <c r="G805" s="40"/>
      <c r="H805" s="40"/>
      <c r="I805" s="40"/>
      <c r="J805" s="71"/>
      <c r="K805" s="67"/>
      <c r="L805" s="67"/>
      <c r="M805" s="67"/>
      <c r="N805" s="67"/>
      <c r="O805" s="67"/>
      <c r="Q805" s="70"/>
    </row>
    <row r="806" spans="1:17" x14ac:dyDescent="0.25">
      <c r="A806" s="40"/>
      <c r="B806" s="40"/>
      <c r="C806" s="40"/>
      <c r="D806" s="40"/>
      <c r="E806" s="40"/>
      <c r="F806" s="40"/>
      <c r="G806" s="40"/>
      <c r="H806" s="40"/>
      <c r="I806" s="40"/>
      <c r="J806" s="71"/>
      <c r="K806" s="67"/>
      <c r="L806" s="67"/>
      <c r="M806" s="67"/>
      <c r="N806" s="67"/>
      <c r="O806" s="67"/>
      <c r="Q806" s="70"/>
    </row>
    <row r="807" spans="1:17" x14ac:dyDescent="0.25">
      <c r="A807" s="40"/>
      <c r="B807" s="40"/>
      <c r="C807" s="40"/>
      <c r="D807" s="40"/>
      <c r="E807" s="40"/>
      <c r="F807" s="40"/>
      <c r="G807" s="40"/>
      <c r="H807" s="40"/>
      <c r="I807" s="40"/>
      <c r="J807" s="71"/>
      <c r="K807" s="67"/>
      <c r="L807" s="67"/>
      <c r="M807" s="67"/>
      <c r="N807" s="67"/>
      <c r="O807" s="67"/>
      <c r="Q807" s="70"/>
    </row>
    <row r="808" spans="1:17" x14ac:dyDescent="0.25">
      <c r="A808" s="40"/>
      <c r="B808" s="40"/>
      <c r="C808" s="40"/>
      <c r="D808" s="40"/>
      <c r="E808" s="40"/>
      <c r="F808" s="40"/>
      <c r="G808" s="40"/>
      <c r="H808" s="40"/>
      <c r="I808" s="40"/>
      <c r="J808" s="71"/>
      <c r="K808" s="67"/>
      <c r="L808" s="67"/>
      <c r="M808" s="67"/>
      <c r="N808" s="67"/>
      <c r="O808" s="67"/>
      <c r="Q808" s="70"/>
    </row>
    <row r="809" spans="1:17" x14ac:dyDescent="0.25">
      <c r="A809" s="40"/>
      <c r="B809" s="40"/>
      <c r="C809" s="40"/>
      <c r="D809" s="40"/>
      <c r="E809" s="40"/>
      <c r="F809" s="40"/>
      <c r="G809" s="40"/>
      <c r="H809" s="40"/>
      <c r="I809" s="40"/>
      <c r="J809" s="71"/>
      <c r="K809" s="67"/>
      <c r="L809" s="67"/>
      <c r="M809" s="67"/>
      <c r="N809" s="67"/>
      <c r="O809" s="67"/>
      <c r="Q809" s="70"/>
    </row>
    <row r="810" spans="1:17" x14ac:dyDescent="0.25">
      <c r="A810" s="40"/>
      <c r="B810" s="40"/>
      <c r="C810" s="40"/>
      <c r="D810" s="40"/>
      <c r="E810" s="40"/>
      <c r="F810" s="40"/>
      <c r="G810" s="40"/>
      <c r="H810" s="40"/>
      <c r="I810" s="40"/>
      <c r="J810" s="71"/>
      <c r="K810" s="67"/>
      <c r="L810" s="67"/>
      <c r="M810" s="67"/>
      <c r="N810" s="67"/>
      <c r="O810" s="67"/>
      <c r="Q810" s="70"/>
    </row>
    <row r="811" spans="1:17" x14ac:dyDescent="0.25">
      <c r="A811" s="40"/>
      <c r="B811" s="40"/>
      <c r="C811" s="40"/>
      <c r="D811" s="40"/>
      <c r="E811" s="40"/>
      <c r="F811" s="40"/>
      <c r="G811" s="40"/>
      <c r="H811" s="40"/>
      <c r="I811" s="40"/>
      <c r="J811" s="71"/>
      <c r="K811" s="67"/>
      <c r="L811" s="67"/>
      <c r="M811" s="67"/>
      <c r="N811" s="67"/>
      <c r="O811" s="67"/>
      <c r="Q811" s="70"/>
    </row>
    <row r="812" spans="1:17" x14ac:dyDescent="0.25">
      <c r="A812" s="40"/>
      <c r="B812" s="40"/>
      <c r="C812" s="40"/>
      <c r="D812" s="40"/>
      <c r="E812" s="40"/>
      <c r="F812" s="40"/>
      <c r="G812" s="40"/>
      <c r="H812" s="40"/>
      <c r="I812" s="40"/>
      <c r="J812" s="71"/>
      <c r="K812" s="67"/>
      <c r="L812" s="67"/>
      <c r="M812" s="67"/>
      <c r="N812" s="67"/>
      <c r="O812" s="67"/>
      <c r="Q812" s="70"/>
    </row>
    <row r="813" spans="1:17" x14ac:dyDescent="0.25">
      <c r="A813" s="40"/>
      <c r="B813" s="40"/>
      <c r="C813" s="40"/>
      <c r="D813" s="40"/>
      <c r="E813" s="40"/>
      <c r="F813" s="40"/>
      <c r="G813" s="40"/>
      <c r="H813" s="40"/>
      <c r="I813" s="40"/>
      <c r="J813" s="71"/>
      <c r="K813" s="67"/>
      <c r="L813" s="67"/>
      <c r="M813" s="67"/>
      <c r="N813" s="67"/>
      <c r="O813" s="67"/>
      <c r="Q813" s="70"/>
    </row>
    <row r="814" spans="1:17" x14ac:dyDescent="0.25">
      <c r="A814" s="40"/>
      <c r="B814" s="40"/>
      <c r="C814" s="40"/>
      <c r="D814" s="40"/>
      <c r="E814" s="40"/>
      <c r="F814" s="40"/>
      <c r="G814" s="40"/>
      <c r="H814" s="40"/>
      <c r="I814" s="40"/>
      <c r="J814" s="71"/>
      <c r="K814" s="67"/>
      <c r="L814" s="67"/>
      <c r="M814" s="67"/>
      <c r="N814" s="67"/>
      <c r="O814" s="67"/>
      <c r="Q814" s="70"/>
    </row>
    <row r="815" spans="1:17" x14ac:dyDescent="0.25">
      <c r="A815" s="40"/>
      <c r="B815" s="40"/>
      <c r="C815" s="40"/>
      <c r="D815" s="40"/>
      <c r="E815" s="40"/>
      <c r="F815" s="40"/>
      <c r="G815" s="40"/>
      <c r="H815" s="40"/>
      <c r="I815" s="40"/>
      <c r="J815" s="71"/>
      <c r="K815" s="67"/>
      <c r="L815" s="67"/>
      <c r="M815" s="67"/>
      <c r="N815" s="67"/>
      <c r="O815" s="67"/>
      <c r="Q815" s="70"/>
    </row>
    <row r="816" spans="1:17" x14ac:dyDescent="0.25">
      <c r="A816" s="40"/>
      <c r="B816" s="40"/>
      <c r="C816" s="40"/>
      <c r="D816" s="40"/>
      <c r="E816" s="40"/>
      <c r="F816" s="40"/>
      <c r="G816" s="40"/>
      <c r="H816" s="40"/>
      <c r="I816" s="40"/>
      <c r="J816" s="71"/>
      <c r="K816" s="67"/>
      <c r="L816" s="67"/>
      <c r="M816" s="67"/>
      <c r="N816" s="67"/>
      <c r="O816" s="67"/>
      <c r="Q816" s="70"/>
    </row>
    <row r="817" spans="1:17" x14ac:dyDescent="0.25">
      <c r="A817" s="40"/>
      <c r="B817" s="40"/>
      <c r="C817" s="40"/>
      <c r="D817" s="40"/>
      <c r="E817" s="40"/>
      <c r="F817" s="40"/>
      <c r="G817" s="40"/>
      <c r="H817" s="40"/>
      <c r="I817" s="40"/>
      <c r="J817" s="71"/>
      <c r="K817" s="67"/>
      <c r="L817" s="67"/>
      <c r="M817" s="67"/>
      <c r="N817" s="67"/>
      <c r="O817" s="67"/>
      <c r="Q817" s="70"/>
    </row>
    <row r="818" spans="1:17" x14ac:dyDescent="0.25">
      <c r="A818" s="40"/>
      <c r="B818" s="40"/>
      <c r="C818" s="40"/>
      <c r="D818" s="40"/>
      <c r="E818" s="40"/>
      <c r="F818" s="40"/>
      <c r="G818" s="40"/>
      <c r="H818" s="40"/>
      <c r="I818" s="40"/>
      <c r="J818" s="71"/>
      <c r="K818" s="67"/>
      <c r="L818" s="67"/>
      <c r="M818" s="67"/>
      <c r="N818" s="67"/>
      <c r="O818" s="67"/>
      <c r="Q818" s="70"/>
    </row>
    <row r="819" spans="1:17" x14ac:dyDescent="0.25">
      <c r="A819" s="40"/>
      <c r="B819" s="40"/>
      <c r="C819" s="40"/>
      <c r="D819" s="40"/>
      <c r="E819" s="40"/>
      <c r="F819" s="40"/>
      <c r="G819" s="40"/>
      <c r="H819" s="40"/>
      <c r="I819" s="40"/>
      <c r="J819" s="71"/>
      <c r="K819" s="67"/>
      <c r="L819" s="67"/>
      <c r="M819" s="67"/>
      <c r="N819" s="67"/>
      <c r="O819" s="67"/>
      <c r="Q819" s="70"/>
    </row>
    <row r="820" spans="1:17" x14ac:dyDescent="0.25">
      <c r="A820" s="40"/>
      <c r="B820" s="40"/>
      <c r="C820" s="40"/>
      <c r="D820" s="40"/>
      <c r="E820" s="40"/>
      <c r="F820" s="40"/>
      <c r="G820" s="40"/>
      <c r="H820" s="40"/>
      <c r="I820" s="40"/>
      <c r="J820" s="71"/>
      <c r="K820" s="67"/>
      <c r="L820" s="67"/>
      <c r="M820" s="67"/>
      <c r="N820" s="67"/>
      <c r="O820" s="67"/>
      <c r="Q820" s="70"/>
    </row>
    <row r="821" spans="1:17" x14ac:dyDescent="0.25">
      <c r="A821" s="40"/>
      <c r="B821" s="40"/>
      <c r="C821" s="40"/>
      <c r="D821" s="40"/>
      <c r="E821" s="40"/>
      <c r="F821" s="40"/>
      <c r="G821" s="40"/>
      <c r="H821" s="40"/>
      <c r="I821" s="40"/>
      <c r="J821" s="71"/>
      <c r="K821" s="67"/>
      <c r="L821" s="67"/>
      <c r="M821" s="67"/>
      <c r="N821" s="67"/>
      <c r="O821" s="67"/>
      <c r="Q821" s="70"/>
    </row>
    <row r="822" spans="1:17" x14ac:dyDescent="0.25">
      <c r="A822" s="40"/>
      <c r="B822" s="40"/>
      <c r="C822" s="40"/>
      <c r="D822" s="40"/>
      <c r="E822" s="40"/>
      <c r="F822" s="40"/>
      <c r="G822" s="40"/>
      <c r="H822" s="40"/>
      <c r="I822" s="40"/>
      <c r="J822" s="71"/>
      <c r="K822" s="67"/>
      <c r="L822" s="67"/>
      <c r="M822" s="67"/>
      <c r="N822" s="67"/>
      <c r="O822" s="67"/>
      <c r="Q822" s="70"/>
    </row>
    <row r="823" spans="1:17" x14ac:dyDescent="0.25">
      <c r="A823" s="40"/>
      <c r="B823" s="40"/>
      <c r="C823" s="40"/>
      <c r="D823" s="40"/>
      <c r="E823" s="40"/>
      <c r="F823" s="40"/>
      <c r="G823" s="40"/>
      <c r="H823" s="40"/>
      <c r="I823" s="40"/>
      <c r="J823" s="71"/>
      <c r="K823" s="67"/>
      <c r="L823" s="67"/>
      <c r="M823" s="67"/>
      <c r="N823" s="67"/>
      <c r="O823" s="67"/>
      <c r="Q823" s="70"/>
    </row>
    <row r="824" spans="1:17" x14ac:dyDescent="0.25">
      <c r="A824" s="40"/>
      <c r="B824" s="40"/>
      <c r="C824" s="40"/>
      <c r="D824" s="40"/>
      <c r="E824" s="40"/>
      <c r="F824" s="40"/>
      <c r="G824" s="40"/>
      <c r="H824" s="40"/>
      <c r="I824" s="40"/>
      <c r="J824" s="71"/>
      <c r="K824" s="67"/>
      <c r="L824" s="67"/>
      <c r="M824" s="67"/>
      <c r="N824" s="67"/>
      <c r="O824" s="67"/>
      <c r="Q824" s="70"/>
    </row>
    <row r="825" spans="1:17" x14ac:dyDescent="0.25">
      <c r="A825" s="40"/>
      <c r="B825" s="40"/>
      <c r="C825" s="40"/>
      <c r="D825" s="40"/>
      <c r="E825" s="40"/>
      <c r="F825" s="40"/>
      <c r="G825" s="40"/>
      <c r="H825" s="40"/>
      <c r="I825" s="40"/>
      <c r="J825" s="71"/>
      <c r="K825" s="67"/>
      <c r="L825" s="67"/>
      <c r="M825" s="67"/>
      <c r="N825" s="67"/>
      <c r="O825" s="67"/>
      <c r="Q825" s="70"/>
    </row>
    <row r="826" spans="1:17" x14ac:dyDescent="0.25">
      <c r="A826" s="40"/>
      <c r="B826" s="40"/>
      <c r="C826" s="40"/>
      <c r="D826" s="40"/>
      <c r="E826" s="40"/>
      <c r="F826" s="40"/>
      <c r="G826" s="40"/>
      <c r="H826" s="40"/>
      <c r="I826" s="40"/>
      <c r="J826" s="71"/>
      <c r="K826" s="67"/>
      <c r="L826" s="67"/>
      <c r="M826" s="67"/>
      <c r="N826" s="67"/>
      <c r="O826" s="67"/>
      <c r="Q826" s="70"/>
    </row>
    <row r="827" spans="1:17" x14ac:dyDescent="0.25">
      <c r="A827" s="40"/>
      <c r="B827" s="40"/>
      <c r="C827" s="40"/>
      <c r="D827" s="40"/>
      <c r="E827" s="40"/>
      <c r="F827" s="40"/>
      <c r="G827" s="40"/>
      <c r="H827" s="40"/>
      <c r="I827" s="40"/>
      <c r="J827" s="71"/>
      <c r="K827" s="67"/>
      <c r="L827" s="67"/>
      <c r="M827" s="67"/>
      <c r="N827" s="67"/>
      <c r="O827" s="67"/>
      <c r="Q827" s="70"/>
    </row>
    <row r="828" spans="1:17" x14ac:dyDescent="0.25">
      <c r="A828" s="40"/>
      <c r="B828" s="40"/>
      <c r="C828" s="40"/>
      <c r="D828" s="40"/>
      <c r="E828" s="40"/>
      <c r="F828" s="40"/>
      <c r="G828" s="40"/>
      <c r="H828" s="40"/>
      <c r="I828" s="40"/>
      <c r="J828" s="71"/>
      <c r="K828" s="67"/>
      <c r="L828" s="67"/>
      <c r="M828" s="67"/>
      <c r="N828" s="67"/>
      <c r="O828" s="67"/>
      <c r="Q828" s="70"/>
    </row>
    <row r="829" spans="1:17" x14ac:dyDescent="0.25">
      <c r="A829" s="40"/>
      <c r="B829" s="40"/>
      <c r="C829" s="40"/>
      <c r="D829" s="40"/>
      <c r="E829" s="40"/>
      <c r="F829" s="40"/>
      <c r="G829" s="40"/>
      <c r="H829" s="40"/>
      <c r="I829" s="40"/>
      <c r="J829" s="71"/>
      <c r="K829" s="67"/>
      <c r="L829" s="67"/>
      <c r="M829" s="67"/>
      <c r="N829" s="67"/>
      <c r="O829" s="67"/>
      <c r="Q829" s="70"/>
    </row>
    <row r="830" spans="1:17" x14ac:dyDescent="0.25">
      <c r="A830" s="40"/>
      <c r="B830" s="40"/>
      <c r="C830" s="40"/>
      <c r="D830" s="40"/>
      <c r="E830" s="40"/>
      <c r="F830" s="40"/>
      <c r="G830" s="40"/>
      <c r="H830" s="40"/>
      <c r="I830" s="40"/>
      <c r="J830" s="71"/>
      <c r="K830" s="67"/>
      <c r="L830" s="67"/>
      <c r="M830" s="67"/>
      <c r="N830" s="67"/>
      <c r="O830" s="67"/>
      <c r="Q830" s="70"/>
    </row>
    <row r="831" spans="1:17" x14ac:dyDescent="0.25">
      <c r="A831" s="40"/>
      <c r="B831" s="40"/>
      <c r="C831" s="40"/>
      <c r="D831" s="40"/>
      <c r="E831" s="40"/>
      <c r="F831" s="40"/>
      <c r="G831" s="40"/>
      <c r="H831" s="40"/>
      <c r="I831" s="40"/>
      <c r="J831" s="71"/>
      <c r="K831" s="67"/>
      <c r="L831" s="67"/>
      <c r="M831" s="67"/>
      <c r="N831" s="67"/>
      <c r="O831" s="67"/>
      <c r="Q831" s="70"/>
    </row>
    <row r="832" spans="1:17" x14ac:dyDescent="0.25">
      <c r="A832" s="40"/>
      <c r="B832" s="40"/>
      <c r="C832" s="40"/>
      <c r="D832" s="40"/>
      <c r="E832" s="40"/>
      <c r="F832" s="40"/>
      <c r="G832" s="40"/>
      <c r="H832" s="40"/>
      <c r="I832" s="40"/>
      <c r="J832" s="71"/>
      <c r="K832" s="67"/>
      <c r="L832" s="67"/>
      <c r="M832" s="67"/>
      <c r="N832" s="67"/>
      <c r="O832" s="67"/>
      <c r="Q832" s="70"/>
    </row>
    <row r="833" spans="1:17" x14ac:dyDescent="0.25">
      <c r="A833" s="40"/>
      <c r="B833" s="40"/>
      <c r="C833" s="40"/>
      <c r="D833" s="40"/>
      <c r="E833" s="40"/>
      <c r="F833" s="40"/>
      <c r="G833" s="40"/>
      <c r="H833" s="40"/>
      <c r="I833" s="40"/>
      <c r="J833" s="71"/>
      <c r="K833" s="67"/>
      <c r="L833" s="67"/>
      <c r="M833" s="67"/>
      <c r="N833" s="67"/>
      <c r="O833" s="67"/>
      <c r="Q833" s="70"/>
    </row>
    <row r="834" spans="1:17" x14ac:dyDescent="0.25">
      <c r="A834" s="40"/>
      <c r="B834" s="40"/>
      <c r="C834" s="40"/>
      <c r="D834" s="40"/>
      <c r="E834" s="40"/>
      <c r="F834" s="40"/>
      <c r="G834" s="40"/>
      <c r="H834" s="40"/>
      <c r="I834" s="40"/>
      <c r="J834" s="71"/>
      <c r="K834" s="67"/>
      <c r="L834" s="67"/>
      <c r="M834" s="67"/>
      <c r="N834" s="67"/>
      <c r="O834" s="67"/>
      <c r="Q834" s="70"/>
    </row>
    <row r="835" spans="1:17" x14ac:dyDescent="0.25">
      <c r="A835" s="40"/>
      <c r="B835" s="40"/>
      <c r="C835" s="40"/>
      <c r="D835" s="40"/>
      <c r="E835" s="40"/>
      <c r="F835" s="40"/>
      <c r="G835" s="40"/>
      <c r="H835" s="40"/>
      <c r="I835" s="40"/>
      <c r="J835" s="71"/>
      <c r="K835" s="67"/>
      <c r="L835" s="67"/>
      <c r="M835" s="67"/>
      <c r="N835" s="67"/>
      <c r="O835" s="67"/>
      <c r="Q835" s="70"/>
    </row>
    <row r="836" spans="1:17" x14ac:dyDescent="0.25">
      <c r="A836" s="40"/>
      <c r="B836" s="40"/>
      <c r="C836" s="40"/>
      <c r="D836" s="40"/>
      <c r="E836" s="40"/>
      <c r="F836" s="40"/>
      <c r="G836" s="40"/>
      <c r="H836" s="40"/>
      <c r="I836" s="40"/>
      <c r="J836" s="71"/>
      <c r="K836" s="67"/>
      <c r="L836" s="67"/>
      <c r="M836" s="67"/>
      <c r="N836" s="67"/>
      <c r="O836" s="67"/>
      <c r="Q836" s="70"/>
    </row>
    <row r="837" spans="1:17" x14ac:dyDescent="0.25">
      <c r="A837" s="40"/>
      <c r="B837" s="40"/>
      <c r="C837" s="40"/>
      <c r="D837" s="40"/>
      <c r="E837" s="40"/>
      <c r="F837" s="40"/>
      <c r="G837" s="40"/>
      <c r="H837" s="40"/>
      <c r="I837" s="40"/>
      <c r="J837" s="71"/>
      <c r="K837" s="67"/>
      <c r="L837" s="67"/>
      <c r="M837" s="67"/>
      <c r="N837" s="67"/>
      <c r="O837" s="67"/>
      <c r="Q837" s="70"/>
    </row>
    <row r="838" spans="1:17" x14ac:dyDescent="0.25">
      <c r="A838" s="40"/>
      <c r="B838" s="40"/>
      <c r="C838" s="40"/>
      <c r="D838" s="40"/>
      <c r="E838" s="40"/>
      <c r="F838" s="40"/>
      <c r="G838" s="40"/>
      <c r="H838" s="40"/>
      <c r="I838" s="40"/>
      <c r="J838" s="71"/>
      <c r="K838" s="67"/>
      <c r="L838" s="67"/>
      <c r="M838" s="67"/>
      <c r="N838" s="67"/>
      <c r="O838" s="67"/>
      <c r="Q838" s="70"/>
    </row>
    <row r="839" spans="1:17" x14ac:dyDescent="0.25">
      <c r="A839" s="40"/>
      <c r="B839" s="40"/>
      <c r="C839" s="40"/>
      <c r="D839" s="40"/>
      <c r="E839" s="40"/>
      <c r="F839" s="40"/>
      <c r="G839" s="40"/>
      <c r="H839" s="40"/>
      <c r="I839" s="40"/>
      <c r="J839" s="71"/>
      <c r="K839" s="67"/>
      <c r="L839" s="67"/>
      <c r="M839" s="67"/>
      <c r="N839" s="67"/>
      <c r="O839" s="67"/>
      <c r="Q839" s="70"/>
    </row>
    <row r="840" spans="1:17" x14ac:dyDescent="0.25">
      <c r="A840" s="40"/>
      <c r="B840" s="40"/>
      <c r="C840" s="40"/>
      <c r="D840" s="40"/>
      <c r="E840" s="40"/>
      <c r="F840" s="40"/>
      <c r="G840" s="40"/>
      <c r="H840" s="40"/>
      <c r="I840" s="40"/>
      <c r="J840" s="71"/>
      <c r="K840" s="67"/>
      <c r="L840" s="67"/>
      <c r="M840" s="67"/>
      <c r="N840" s="67"/>
      <c r="O840" s="67"/>
      <c r="Q840" s="70"/>
    </row>
    <row r="841" spans="1:17" x14ac:dyDescent="0.25">
      <c r="A841" s="40"/>
      <c r="B841" s="40"/>
      <c r="C841" s="40"/>
      <c r="D841" s="40"/>
      <c r="E841" s="40"/>
      <c r="F841" s="40"/>
      <c r="G841" s="40"/>
      <c r="H841" s="40"/>
      <c r="I841" s="40"/>
      <c r="J841" s="71"/>
      <c r="K841" s="67"/>
      <c r="L841" s="67"/>
      <c r="M841" s="67"/>
      <c r="N841" s="67"/>
      <c r="O841" s="67"/>
      <c r="Q841" s="70"/>
    </row>
    <row r="842" spans="1:17" x14ac:dyDescent="0.25">
      <c r="A842" s="40"/>
      <c r="B842" s="40"/>
      <c r="C842" s="40"/>
      <c r="D842" s="40"/>
      <c r="E842" s="40"/>
      <c r="F842" s="40"/>
      <c r="G842" s="40"/>
      <c r="H842" s="40"/>
      <c r="I842" s="40"/>
      <c r="J842" s="71"/>
      <c r="K842" s="67"/>
      <c r="L842" s="67"/>
      <c r="M842" s="67"/>
      <c r="N842" s="67"/>
      <c r="O842" s="67"/>
      <c r="Q842" s="70"/>
    </row>
    <row r="843" spans="1:17" x14ac:dyDescent="0.25">
      <c r="A843" s="40"/>
      <c r="B843" s="40"/>
      <c r="C843" s="40"/>
      <c r="D843" s="40"/>
      <c r="E843" s="40"/>
      <c r="F843" s="40"/>
      <c r="G843" s="40"/>
      <c r="H843" s="40"/>
      <c r="I843" s="40"/>
      <c r="J843" s="71"/>
      <c r="K843" s="67"/>
      <c r="L843" s="67"/>
      <c r="M843" s="67"/>
      <c r="N843" s="67"/>
      <c r="O843" s="67"/>
      <c r="Q843" s="70"/>
    </row>
    <row r="844" spans="1:17" x14ac:dyDescent="0.25">
      <c r="A844" s="40"/>
      <c r="B844" s="40"/>
      <c r="C844" s="40"/>
      <c r="D844" s="40"/>
      <c r="E844" s="40"/>
      <c r="F844" s="40"/>
      <c r="G844" s="40"/>
      <c r="H844" s="40"/>
      <c r="I844" s="40"/>
      <c r="J844" s="71"/>
      <c r="K844" s="67"/>
      <c r="L844" s="67"/>
      <c r="M844" s="67"/>
      <c r="N844" s="67"/>
      <c r="O844" s="67"/>
      <c r="Q844" s="70"/>
    </row>
    <row r="845" spans="1:17" x14ac:dyDescent="0.25">
      <c r="A845" s="40"/>
      <c r="B845" s="40"/>
      <c r="C845" s="40"/>
      <c r="D845" s="40"/>
      <c r="E845" s="40"/>
      <c r="F845" s="40"/>
      <c r="G845" s="40"/>
      <c r="H845" s="40"/>
      <c r="I845" s="40"/>
      <c r="J845" s="71"/>
      <c r="K845" s="67"/>
      <c r="L845" s="67"/>
      <c r="M845" s="67"/>
      <c r="N845" s="67"/>
      <c r="O845" s="67"/>
      <c r="Q845" s="70"/>
    </row>
    <row r="846" spans="1:17" x14ac:dyDescent="0.25">
      <c r="A846" s="40"/>
      <c r="B846" s="40"/>
      <c r="C846" s="40"/>
      <c r="D846" s="40"/>
      <c r="E846" s="40"/>
      <c r="F846" s="40"/>
      <c r="G846" s="40"/>
      <c r="H846" s="40"/>
      <c r="I846" s="40"/>
      <c r="J846" s="71"/>
      <c r="K846" s="67"/>
      <c r="L846" s="67"/>
      <c r="M846" s="67"/>
      <c r="N846" s="67"/>
      <c r="O846" s="67"/>
      <c r="Q846" s="70"/>
    </row>
    <row r="847" spans="1:17" x14ac:dyDescent="0.25">
      <c r="A847" s="40"/>
      <c r="B847" s="40"/>
      <c r="C847" s="40"/>
      <c r="D847" s="40"/>
      <c r="E847" s="40"/>
      <c r="F847" s="40"/>
      <c r="G847" s="40"/>
      <c r="H847" s="40"/>
      <c r="I847" s="40"/>
      <c r="J847" s="71"/>
      <c r="K847" s="67"/>
      <c r="L847" s="67"/>
      <c r="M847" s="67"/>
      <c r="N847" s="67"/>
      <c r="O847" s="67"/>
      <c r="Q847" s="70"/>
    </row>
    <row r="848" spans="1:17" x14ac:dyDescent="0.25">
      <c r="A848" s="40"/>
      <c r="B848" s="40"/>
      <c r="C848" s="40"/>
      <c r="D848" s="40"/>
      <c r="E848" s="40"/>
      <c r="F848" s="40"/>
      <c r="G848" s="40"/>
      <c r="H848" s="40"/>
      <c r="I848" s="40"/>
      <c r="J848" s="71"/>
      <c r="K848" s="67"/>
      <c r="L848" s="67"/>
      <c r="M848" s="67"/>
      <c r="N848" s="67"/>
      <c r="O848" s="67"/>
      <c r="Q848" s="70"/>
    </row>
    <row r="849" spans="1:17" x14ac:dyDescent="0.25">
      <c r="A849" s="40"/>
      <c r="B849" s="40"/>
      <c r="C849" s="40"/>
      <c r="D849" s="40"/>
      <c r="E849" s="40"/>
      <c r="F849" s="40"/>
      <c r="G849" s="40"/>
      <c r="H849" s="40"/>
      <c r="I849" s="40"/>
      <c r="J849" s="71"/>
      <c r="K849" s="67"/>
      <c r="L849" s="67"/>
      <c r="M849" s="67"/>
      <c r="N849" s="67"/>
      <c r="O849" s="67"/>
      <c r="Q849" s="70"/>
    </row>
    <row r="850" spans="1:17" x14ac:dyDescent="0.25">
      <c r="A850" s="40"/>
      <c r="B850" s="40"/>
      <c r="C850" s="40"/>
      <c r="D850" s="40"/>
      <c r="E850" s="40"/>
      <c r="F850" s="40"/>
      <c r="G850" s="40"/>
      <c r="H850" s="40"/>
      <c r="I850" s="40"/>
      <c r="J850" s="71"/>
      <c r="K850" s="67"/>
      <c r="L850" s="67"/>
      <c r="M850" s="67"/>
      <c r="N850" s="67"/>
      <c r="O850" s="67"/>
      <c r="Q850" s="70"/>
    </row>
    <row r="851" spans="1:17" x14ac:dyDescent="0.25">
      <c r="A851" s="40"/>
      <c r="B851" s="40"/>
      <c r="C851" s="40"/>
      <c r="D851" s="40"/>
      <c r="E851" s="40"/>
      <c r="F851" s="40"/>
      <c r="G851" s="40"/>
      <c r="H851" s="40"/>
      <c r="I851" s="40"/>
      <c r="J851" s="71"/>
      <c r="K851" s="67"/>
      <c r="L851" s="67"/>
      <c r="M851" s="67"/>
      <c r="N851" s="67"/>
      <c r="O851" s="67"/>
      <c r="Q851" s="70"/>
    </row>
    <row r="852" spans="1:17" x14ac:dyDescent="0.25">
      <c r="A852" s="40"/>
      <c r="B852" s="40"/>
      <c r="C852" s="40"/>
      <c r="D852" s="40"/>
      <c r="E852" s="40"/>
      <c r="F852" s="40"/>
      <c r="G852" s="40"/>
      <c r="H852" s="40"/>
      <c r="I852" s="40"/>
      <c r="J852" s="71"/>
      <c r="K852" s="67"/>
      <c r="L852" s="67"/>
      <c r="M852" s="67"/>
      <c r="N852" s="67"/>
      <c r="O852" s="67"/>
      <c r="Q852" s="70"/>
    </row>
    <row r="853" spans="1:17" x14ac:dyDescent="0.25">
      <c r="A853" s="40"/>
      <c r="B853" s="40"/>
      <c r="C853" s="40"/>
      <c r="D853" s="40"/>
      <c r="E853" s="40"/>
      <c r="F853" s="40"/>
      <c r="G853" s="40"/>
      <c r="H853" s="40"/>
      <c r="I853" s="40"/>
      <c r="J853" s="71"/>
      <c r="K853" s="67"/>
      <c r="L853" s="67"/>
      <c r="M853" s="67"/>
      <c r="N853" s="67"/>
      <c r="O853" s="67"/>
      <c r="Q853" s="70"/>
    </row>
    <row r="854" spans="1:17" x14ac:dyDescent="0.25">
      <c r="A854" s="40"/>
      <c r="B854" s="40"/>
      <c r="C854" s="40"/>
      <c r="D854" s="40"/>
      <c r="E854" s="40"/>
      <c r="F854" s="40"/>
      <c r="G854" s="40"/>
      <c r="H854" s="40"/>
      <c r="I854" s="40"/>
      <c r="J854" s="71"/>
      <c r="K854" s="67"/>
      <c r="L854" s="67"/>
      <c r="M854" s="67"/>
      <c r="N854" s="67"/>
      <c r="O854" s="67"/>
      <c r="Q854" s="70"/>
    </row>
    <row r="855" spans="1:17" x14ac:dyDescent="0.25">
      <c r="A855" s="40"/>
      <c r="B855" s="40"/>
      <c r="C855" s="40"/>
      <c r="D855" s="40"/>
      <c r="E855" s="40"/>
      <c r="F855" s="40"/>
      <c r="G855" s="40"/>
      <c r="H855" s="40"/>
      <c r="I855" s="40"/>
      <c r="J855" s="71"/>
      <c r="K855" s="67"/>
      <c r="L855" s="67"/>
      <c r="M855" s="67"/>
      <c r="N855" s="67"/>
      <c r="O855" s="67"/>
      <c r="Q855" s="70"/>
    </row>
    <row r="856" spans="1:17" x14ac:dyDescent="0.25">
      <c r="A856" s="40"/>
      <c r="B856" s="40"/>
      <c r="C856" s="40"/>
      <c r="D856" s="40"/>
      <c r="E856" s="40"/>
      <c r="F856" s="40"/>
      <c r="G856" s="40"/>
      <c r="H856" s="40"/>
      <c r="I856" s="40"/>
      <c r="J856" s="71"/>
      <c r="K856" s="67"/>
      <c r="L856" s="67"/>
      <c r="M856" s="67"/>
      <c r="N856" s="67"/>
      <c r="O856" s="67"/>
      <c r="Q856" s="70"/>
    </row>
    <row r="857" spans="1:17" x14ac:dyDescent="0.25">
      <c r="A857" s="40"/>
      <c r="B857" s="40"/>
      <c r="C857" s="40"/>
      <c r="D857" s="40"/>
      <c r="E857" s="40"/>
      <c r="F857" s="40"/>
      <c r="G857" s="40"/>
      <c r="H857" s="40"/>
      <c r="I857" s="40"/>
      <c r="J857" s="71"/>
      <c r="K857" s="67"/>
      <c r="L857" s="67"/>
      <c r="M857" s="67"/>
      <c r="N857" s="67"/>
      <c r="O857" s="67"/>
      <c r="Q857" s="70"/>
    </row>
    <row r="858" spans="1:17" x14ac:dyDescent="0.25">
      <c r="A858" s="40"/>
      <c r="B858" s="40"/>
      <c r="C858" s="40"/>
      <c r="D858" s="40"/>
      <c r="E858" s="40"/>
      <c r="F858" s="40"/>
      <c r="G858" s="40"/>
      <c r="H858" s="40"/>
      <c r="I858" s="40"/>
      <c r="J858" s="71"/>
      <c r="K858" s="67"/>
      <c r="L858" s="67"/>
      <c r="M858" s="67"/>
      <c r="N858" s="67"/>
      <c r="O858" s="67"/>
      <c r="Q858" s="70"/>
    </row>
    <row r="859" spans="1:17" x14ac:dyDescent="0.25">
      <c r="A859" s="40"/>
      <c r="B859" s="40"/>
      <c r="C859" s="40"/>
      <c r="D859" s="40"/>
      <c r="E859" s="40"/>
      <c r="F859" s="40"/>
      <c r="G859" s="40"/>
      <c r="H859" s="40"/>
      <c r="I859" s="40"/>
      <c r="J859" s="71"/>
      <c r="K859" s="67"/>
      <c r="L859" s="67"/>
      <c r="M859" s="67"/>
      <c r="N859" s="67"/>
      <c r="O859" s="67"/>
      <c r="Q859" s="70"/>
    </row>
    <row r="860" spans="1:17" x14ac:dyDescent="0.25">
      <c r="A860" s="40"/>
      <c r="B860" s="40"/>
      <c r="C860" s="40"/>
      <c r="D860" s="40"/>
      <c r="E860" s="40"/>
      <c r="F860" s="40"/>
      <c r="G860" s="40"/>
      <c r="H860" s="40"/>
      <c r="I860" s="40"/>
      <c r="J860" s="71"/>
      <c r="K860" s="67"/>
      <c r="L860" s="67"/>
      <c r="M860" s="67"/>
      <c r="N860" s="67"/>
      <c r="O860" s="67"/>
      <c r="Q860" s="70"/>
    </row>
    <row r="861" spans="1:17" x14ac:dyDescent="0.25">
      <c r="A861" s="40"/>
      <c r="B861" s="40"/>
      <c r="C861" s="40"/>
      <c r="D861" s="40"/>
      <c r="E861" s="40"/>
      <c r="F861" s="40"/>
      <c r="G861" s="40"/>
      <c r="H861" s="40"/>
      <c r="I861" s="40"/>
      <c r="J861" s="71"/>
      <c r="K861" s="67"/>
      <c r="L861" s="67"/>
      <c r="M861" s="67"/>
      <c r="N861" s="67"/>
      <c r="O861" s="67"/>
      <c r="Q861" s="70"/>
    </row>
    <row r="862" spans="1:17" x14ac:dyDescent="0.25">
      <c r="A862" s="40"/>
      <c r="B862" s="40"/>
      <c r="C862" s="40"/>
      <c r="D862" s="40"/>
      <c r="E862" s="40"/>
      <c r="F862" s="40"/>
      <c r="G862" s="40"/>
      <c r="H862" s="40"/>
      <c r="I862" s="40"/>
      <c r="J862" s="71"/>
      <c r="K862" s="67"/>
      <c r="L862" s="67"/>
      <c r="M862" s="67"/>
      <c r="N862" s="67"/>
      <c r="O862" s="67"/>
      <c r="Q862" s="70"/>
    </row>
    <row r="863" spans="1:17" x14ac:dyDescent="0.25">
      <c r="A863" s="40"/>
      <c r="B863" s="40"/>
      <c r="C863" s="40"/>
      <c r="D863" s="40"/>
      <c r="E863" s="40"/>
      <c r="F863" s="40"/>
      <c r="G863" s="40"/>
      <c r="H863" s="40"/>
      <c r="I863" s="40"/>
      <c r="J863" s="71"/>
      <c r="K863" s="67"/>
      <c r="L863" s="67"/>
      <c r="M863" s="67"/>
      <c r="N863" s="67"/>
      <c r="O863" s="67"/>
      <c r="Q863" s="70"/>
    </row>
    <row r="864" spans="1:17" x14ac:dyDescent="0.25">
      <c r="A864" s="40"/>
      <c r="B864" s="40"/>
      <c r="C864" s="40"/>
      <c r="D864" s="40"/>
      <c r="E864" s="40"/>
      <c r="F864" s="40"/>
      <c r="G864" s="40"/>
      <c r="H864" s="40"/>
      <c r="I864" s="40"/>
      <c r="J864" s="71"/>
      <c r="K864" s="67"/>
      <c r="L864" s="67"/>
      <c r="M864" s="67"/>
      <c r="N864" s="67"/>
      <c r="O864" s="67"/>
      <c r="Q864" s="70"/>
    </row>
    <row r="865" spans="1:17" x14ac:dyDescent="0.25">
      <c r="A865" s="40"/>
      <c r="B865" s="40"/>
      <c r="C865" s="40"/>
      <c r="D865" s="40"/>
      <c r="E865" s="40"/>
      <c r="F865" s="40"/>
      <c r="G865" s="40"/>
      <c r="H865" s="40"/>
      <c r="I865" s="40"/>
      <c r="J865" s="71"/>
      <c r="K865" s="67"/>
      <c r="L865" s="67"/>
      <c r="M865" s="67"/>
      <c r="N865" s="67"/>
      <c r="O865" s="67"/>
      <c r="Q865" s="70"/>
    </row>
    <row r="866" spans="1:17" x14ac:dyDescent="0.25">
      <c r="A866" s="40"/>
      <c r="B866" s="40"/>
      <c r="C866" s="40"/>
      <c r="D866" s="40"/>
      <c r="E866" s="40"/>
      <c r="F866" s="40"/>
      <c r="G866" s="40"/>
      <c r="H866" s="40"/>
      <c r="I866" s="40"/>
      <c r="J866" s="71"/>
      <c r="K866" s="67"/>
      <c r="L866" s="67"/>
      <c r="M866" s="67"/>
      <c r="N866" s="67"/>
      <c r="O866" s="67"/>
      <c r="Q866" s="70"/>
    </row>
    <row r="867" spans="1:17" x14ac:dyDescent="0.25">
      <c r="A867" s="40"/>
      <c r="B867" s="40"/>
      <c r="C867" s="40"/>
      <c r="D867" s="40"/>
      <c r="E867" s="40"/>
      <c r="F867" s="40"/>
      <c r="G867" s="40"/>
      <c r="H867" s="40"/>
      <c r="I867" s="40"/>
      <c r="J867" s="71"/>
      <c r="K867" s="67"/>
      <c r="L867" s="67"/>
      <c r="M867" s="67"/>
      <c r="N867" s="67"/>
      <c r="O867" s="67"/>
      <c r="Q867" s="70"/>
    </row>
    <row r="868" spans="1:17" x14ac:dyDescent="0.25">
      <c r="A868" s="40"/>
      <c r="B868" s="40"/>
      <c r="C868" s="40"/>
      <c r="D868" s="40"/>
      <c r="E868" s="40"/>
      <c r="F868" s="40"/>
      <c r="G868" s="40"/>
      <c r="H868" s="40"/>
      <c r="I868" s="40"/>
      <c r="J868" s="71"/>
      <c r="K868" s="67"/>
      <c r="L868" s="67"/>
      <c r="M868" s="67"/>
      <c r="N868" s="67"/>
      <c r="O868" s="67"/>
      <c r="Q868" s="70"/>
    </row>
    <row r="869" spans="1:17" x14ac:dyDescent="0.25">
      <c r="A869" s="40"/>
      <c r="B869" s="40"/>
      <c r="C869" s="40"/>
      <c r="D869" s="40"/>
      <c r="E869" s="40"/>
      <c r="F869" s="40"/>
      <c r="G869" s="40"/>
      <c r="H869" s="40"/>
      <c r="I869" s="40"/>
      <c r="J869" s="71"/>
      <c r="K869" s="67"/>
      <c r="L869" s="67"/>
      <c r="M869" s="67"/>
      <c r="N869" s="67"/>
      <c r="O869" s="67"/>
      <c r="Q869" s="70"/>
    </row>
    <row r="870" spans="1:17" x14ac:dyDescent="0.25">
      <c r="A870" s="40"/>
      <c r="B870" s="40"/>
      <c r="C870" s="40"/>
      <c r="D870" s="40"/>
      <c r="E870" s="40"/>
      <c r="F870" s="40"/>
      <c r="G870" s="40"/>
      <c r="H870" s="40"/>
      <c r="I870" s="40"/>
      <c r="J870" s="71"/>
      <c r="K870" s="67"/>
      <c r="L870" s="67"/>
      <c r="M870" s="67"/>
      <c r="N870" s="67"/>
      <c r="O870" s="67"/>
      <c r="Q870" s="70"/>
    </row>
    <row r="871" spans="1:17" x14ac:dyDescent="0.25">
      <c r="A871" s="40"/>
      <c r="B871" s="40"/>
      <c r="C871" s="40"/>
      <c r="D871" s="40"/>
      <c r="E871" s="40"/>
      <c r="F871" s="40"/>
      <c r="G871" s="40"/>
      <c r="H871" s="40"/>
      <c r="I871" s="40"/>
      <c r="J871" s="71"/>
      <c r="K871" s="67"/>
      <c r="L871" s="67"/>
      <c r="M871" s="67"/>
      <c r="N871" s="67"/>
      <c r="O871" s="67"/>
      <c r="Q871" s="70"/>
    </row>
    <row r="872" spans="1:17" x14ac:dyDescent="0.25">
      <c r="A872" s="40"/>
      <c r="B872" s="40"/>
      <c r="C872" s="40"/>
      <c r="D872" s="40"/>
      <c r="E872" s="40"/>
      <c r="F872" s="40"/>
      <c r="G872" s="40"/>
      <c r="H872" s="40"/>
      <c r="I872" s="40"/>
      <c r="J872" s="71"/>
      <c r="K872" s="67"/>
      <c r="L872" s="67"/>
      <c r="M872" s="67"/>
      <c r="N872" s="67"/>
      <c r="O872" s="67"/>
      <c r="Q872" s="70"/>
    </row>
    <row r="873" spans="1:17" x14ac:dyDescent="0.25">
      <c r="A873" s="40"/>
      <c r="B873" s="40"/>
      <c r="C873" s="40"/>
      <c r="D873" s="40"/>
      <c r="E873" s="40"/>
      <c r="F873" s="40"/>
      <c r="G873" s="40"/>
      <c r="H873" s="40"/>
      <c r="I873" s="40"/>
      <c r="J873" s="71"/>
      <c r="K873" s="67"/>
      <c r="L873" s="67"/>
      <c r="M873" s="67"/>
      <c r="N873" s="67"/>
      <c r="O873" s="67"/>
      <c r="Q873" s="70"/>
    </row>
    <row r="874" spans="1:17" x14ac:dyDescent="0.25">
      <c r="A874" s="40"/>
      <c r="B874" s="40"/>
      <c r="C874" s="40"/>
      <c r="D874" s="40"/>
      <c r="E874" s="40"/>
      <c r="F874" s="40"/>
      <c r="G874" s="40"/>
      <c r="H874" s="40"/>
      <c r="I874" s="40"/>
      <c r="J874" s="71"/>
      <c r="K874" s="67"/>
      <c r="L874" s="67"/>
      <c r="M874" s="67"/>
      <c r="N874" s="67"/>
      <c r="O874" s="67"/>
      <c r="Q874" s="70"/>
    </row>
    <row r="875" spans="1:17" x14ac:dyDescent="0.25">
      <c r="A875" s="40"/>
      <c r="B875" s="40"/>
      <c r="C875" s="40"/>
      <c r="D875" s="40"/>
      <c r="E875" s="40"/>
      <c r="F875" s="40"/>
      <c r="G875" s="40"/>
      <c r="H875" s="40"/>
      <c r="I875" s="40"/>
      <c r="J875" s="71"/>
      <c r="K875" s="67"/>
      <c r="L875" s="67"/>
      <c r="M875" s="67"/>
      <c r="N875" s="67"/>
      <c r="O875" s="67"/>
      <c r="Q875" s="70"/>
    </row>
    <row r="876" spans="1:17" x14ac:dyDescent="0.25">
      <c r="A876" s="40"/>
      <c r="B876" s="40"/>
      <c r="C876" s="40"/>
      <c r="D876" s="40"/>
      <c r="E876" s="40"/>
      <c r="F876" s="40"/>
      <c r="G876" s="40"/>
      <c r="H876" s="40"/>
      <c r="I876" s="40"/>
      <c r="J876" s="71"/>
      <c r="K876" s="67"/>
      <c r="L876" s="67"/>
      <c r="M876" s="67"/>
      <c r="N876" s="67"/>
      <c r="O876" s="67"/>
      <c r="Q876" s="70"/>
    </row>
    <row r="877" spans="1:17" x14ac:dyDescent="0.25">
      <c r="A877" s="40"/>
      <c r="B877" s="40"/>
      <c r="C877" s="40"/>
      <c r="D877" s="40"/>
      <c r="E877" s="40"/>
      <c r="F877" s="40"/>
      <c r="G877" s="40"/>
      <c r="H877" s="40"/>
      <c r="I877" s="40"/>
      <c r="J877" s="71"/>
      <c r="K877" s="67"/>
      <c r="L877" s="67"/>
      <c r="M877" s="67"/>
      <c r="N877" s="67"/>
      <c r="O877" s="67"/>
      <c r="Q877" s="70"/>
    </row>
    <row r="878" spans="1:17" x14ac:dyDescent="0.25">
      <c r="A878" s="40"/>
      <c r="B878" s="40"/>
      <c r="C878" s="40"/>
      <c r="D878" s="40"/>
      <c r="E878" s="40"/>
      <c r="F878" s="40"/>
      <c r="G878" s="40"/>
      <c r="H878" s="40"/>
      <c r="I878" s="40"/>
      <c r="J878" s="71"/>
      <c r="K878" s="67"/>
      <c r="L878" s="67"/>
      <c r="M878" s="67"/>
      <c r="N878" s="67"/>
      <c r="O878" s="67"/>
      <c r="Q878" s="70"/>
    </row>
    <row r="879" spans="1:17" x14ac:dyDescent="0.25">
      <c r="A879" s="40"/>
      <c r="B879" s="40"/>
      <c r="C879" s="40"/>
      <c r="D879" s="40"/>
      <c r="E879" s="40"/>
      <c r="F879" s="40"/>
      <c r="G879" s="40"/>
      <c r="H879" s="40"/>
      <c r="I879" s="40"/>
      <c r="J879" s="71"/>
      <c r="K879" s="67"/>
      <c r="L879" s="67"/>
      <c r="M879" s="67"/>
      <c r="N879" s="67"/>
      <c r="O879" s="67"/>
      <c r="Q879" s="70"/>
    </row>
    <row r="880" spans="1:17" x14ac:dyDescent="0.25">
      <c r="A880" s="40"/>
      <c r="B880" s="40"/>
      <c r="C880" s="40"/>
      <c r="D880" s="40"/>
      <c r="E880" s="40"/>
      <c r="F880" s="40"/>
      <c r="G880" s="40"/>
      <c r="H880" s="40"/>
      <c r="I880" s="40"/>
      <c r="J880" s="71"/>
      <c r="K880" s="67"/>
      <c r="L880" s="67"/>
      <c r="M880" s="67"/>
      <c r="N880" s="67"/>
      <c r="O880" s="67"/>
      <c r="Q880" s="70"/>
    </row>
    <row r="881" spans="1:17" x14ac:dyDescent="0.25">
      <c r="A881" s="40"/>
      <c r="B881" s="40"/>
      <c r="C881" s="40"/>
      <c r="D881" s="40"/>
      <c r="E881" s="40"/>
      <c r="F881" s="40"/>
      <c r="G881" s="40"/>
      <c r="H881" s="40"/>
      <c r="I881" s="40"/>
      <c r="J881" s="71"/>
      <c r="K881" s="67"/>
      <c r="L881" s="67"/>
      <c r="M881" s="67"/>
      <c r="N881" s="67"/>
      <c r="O881" s="67"/>
      <c r="Q881" s="70"/>
    </row>
    <row r="882" spans="1:17" x14ac:dyDescent="0.25">
      <c r="A882" s="40"/>
      <c r="B882" s="40"/>
      <c r="C882" s="40"/>
      <c r="D882" s="40"/>
      <c r="E882" s="40"/>
      <c r="F882" s="40"/>
      <c r="G882" s="40"/>
      <c r="H882" s="40"/>
      <c r="I882" s="40"/>
      <c r="J882" s="71"/>
      <c r="K882" s="67"/>
      <c r="L882" s="67"/>
      <c r="M882" s="67"/>
      <c r="N882" s="67"/>
      <c r="O882" s="67"/>
      <c r="Q882" s="70"/>
    </row>
    <row r="883" spans="1:17" x14ac:dyDescent="0.25">
      <c r="A883" s="40"/>
      <c r="B883" s="40"/>
      <c r="C883" s="40"/>
      <c r="D883" s="40"/>
      <c r="E883" s="40"/>
      <c r="F883" s="40"/>
      <c r="G883" s="40"/>
      <c r="H883" s="40"/>
      <c r="I883" s="40"/>
      <c r="J883" s="71"/>
      <c r="K883" s="67"/>
      <c r="L883" s="67"/>
      <c r="M883" s="67"/>
      <c r="N883" s="67"/>
      <c r="O883" s="67"/>
      <c r="Q883" s="70"/>
    </row>
    <row r="884" spans="1:17" x14ac:dyDescent="0.25">
      <c r="A884" s="40"/>
      <c r="B884" s="40"/>
      <c r="C884" s="40"/>
      <c r="D884" s="40"/>
      <c r="E884" s="40"/>
      <c r="F884" s="40"/>
      <c r="G884" s="40"/>
      <c r="H884" s="40"/>
      <c r="I884" s="40"/>
      <c r="J884" s="71"/>
      <c r="K884" s="67"/>
      <c r="L884" s="67"/>
      <c r="M884" s="67"/>
      <c r="N884" s="67"/>
      <c r="O884" s="67"/>
      <c r="Q884" s="70"/>
    </row>
    <row r="885" spans="1:17" x14ac:dyDescent="0.25">
      <c r="A885" s="40"/>
      <c r="B885" s="40"/>
      <c r="C885" s="40"/>
      <c r="D885" s="40"/>
      <c r="E885" s="40"/>
      <c r="F885" s="40"/>
      <c r="G885" s="40"/>
      <c r="H885" s="40"/>
      <c r="I885" s="40"/>
      <c r="J885" s="71"/>
      <c r="K885" s="67"/>
      <c r="L885" s="67"/>
      <c r="M885" s="67"/>
      <c r="N885" s="67"/>
      <c r="O885" s="67"/>
      <c r="Q885" s="70"/>
    </row>
    <row r="886" spans="1:17" x14ac:dyDescent="0.25">
      <c r="A886" s="40"/>
      <c r="B886" s="40"/>
      <c r="C886" s="40"/>
      <c r="D886" s="40"/>
      <c r="E886" s="40"/>
      <c r="F886" s="40"/>
      <c r="G886" s="40"/>
      <c r="H886" s="40"/>
      <c r="I886" s="40"/>
      <c r="J886" s="71"/>
      <c r="K886" s="67"/>
      <c r="L886" s="67"/>
      <c r="M886" s="67"/>
      <c r="N886" s="67"/>
      <c r="O886" s="67"/>
      <c r="Q886" s="70"/>
    </row>
    <row r="887" spans="1:17" x14ac:dyDescent="0.25">
      <c r="A887" s="40"/>
      <c r="B887" s="40"/>
      <c r="C887" s="40"/>
      <c r="D887" s="40"/>
      <c r="E887" s="40"/>
      <c r="F887" s="40"/>
      <c r="G887" s="40"/>
      <c r="H887" s="40"/>
      <c r="I887" s="40"/>
      <c r="J887" s="71"/>
      <c r="K887" s="67"/>
      <c r="L887" s="67"/>
      <c r="M887" s="67"/>
      <c r="N887" s="67"/>
      <c r="O887" s="67"/>
      <c r="Q887" s="70"/>
    </row>
    <row r="888" spans="1:17" x14ac:dyDescent="0.25">
      <c r="A888" s="40"/>
      <c r="B888" s="40"/>
      <c r="C888" s="40"/>
      <c r="D888" s="40"/>
      <c r="E888" s="40"/>
      <c r="F888" s="40"/>
      <c r="G888" s="40"/>
      <c r="H888" s="40"/>
      <c r="I888" s="40"/>
      <c r="J888" s="71"/>
      <c r="K888" s="67"/>
      <c r="L888" s="67"/>
      <c r="M888" s="67"/>
      <c r="N888" s="67"/>
      <c r="O888" s="67"/>
      <c r="Q888" s="70"/>
    </row>
    <row r="889" spans="1:17" x14ac:dyDescent="0.25">
      <c r="A889" s="40"/>
      <c r="B889" s="40"/>
      <c r="C889" s="40"/>
      <c r="D889" s="40"/>
      <c r="E889" s="40"/>
      <c r="F889" s="40"/>
      <c r="G889" s="40"/>
      <c r="H889" s="40"/>
      <c r="I889" s="40"/>
      <c r="J889" s="71"/>
      <c r="K889" s="67"/>
      <c r="L889" s="67"/>
      <c r="M889" s="67"/>
      <c r="N889" s="67"/>
      <c r="O889" s="67"/>
      <c r="Q889" s="70"/>
    </row>
    <row r="890" spans="1:17" x14ac:dyDescent="0.25">
      <c r="A890" s="40"/>
      <c r="B890" s="40"/>
      <c r="C890" s="40"/>
      <c r="D890" s="40"/>
      <c r="E890" s="40"/>
      <c r="F890" s="40"/>
      <c r="G890" s="40"/>
      <c r="H890" s="40"/>
      <c r="I890" s="40"/>
      <c r="J890" s="71"/>
      <c r="K890" s="67"/>
      <c r="L890" s="67"/>
      <c r="M890" s="67"/>
      <c r="N890" s="67"/>
      <c r="O890" s="67"/>
      <c r="Q890" s="70"/>
    </row>
    <row r="891" spans="1:17" x14ac:dyDescent="0.25">
      <c r="A891" s="40"/>
      <c r="B891" s="40"/>
      <c r="C891" s="40"/>
      <c r="D891" s="40"/>
      <c r="E891" s="40"/>
      <c r="F891" s="40"/>
      <c r="G891" s="40"/>
      <c r="H891" s="40"/>
      <c r="I891" s="40"/>
      <c r="J891" s="71"/>
      <c r="K891" s="67"/>
      <c r="L891" s="67"/>
      <c r="M891" s="67"/>
      <c r="N891" s="67"/>
      <c r="O891" s="67"/>
      <c r="Q891" s="70"/>
    </row>
    <row r="892" spans="1:17" x14ac:dyDescent="0.25">
      <c r="A892" s="40"/>
      <c r="B892" s="40"/>
      <c r="C892" s="40"/>
      <c r="D892" s="40"/>
      <c r="E892" s="40"/>
      <c r="F892" s="40"/>
      <c r="G892" s="40"/>
      <c r="H892" s="40"/>
      <c r="I892" s="40"/>
      <c r="J892" s="71"/>
      <c r="K892" s="67"/>
      <c r="L892" s="67"/>
      <c r="M892" s="67"/>
      <c r="N892" s="67"/>
      <c r="O892" s="67"/>
      <c r="Q892" s="70"/>
    </row>
    <row r="893" spans="1:17" x14ac:dyDescent="0.25">
      <c r="A893" s="40"/>
      <c r="B893" s="40"/>
      <c r="C893" s="40"/>
      <c r="D893" s="40"/>
      <c r="E893" s="40"/>
      <c r="F893" s="40"/>
      <c r="G893" s="40"/>
      <c r="H893" s="40"/>
      <c r="I893" s="40"/>
      <c r="J893" s="71"/>
      <c r="K893" s="67"/>
      <c r="L893" s="67"/>
      <c r="M893" s="67"/>
      <c r="N893" s="67"/>
      <c r="O893" s="67"/>
      <c r="Q893" s="70"/>
    </row>
    <row r="894" spans="1:17" x14ac:dyDescent="0.25">
      <c r="A894" s="40"/>
      <c r="B894" s="40"/>
      <c r="C894" s="40"/>
      <c r="D894" s="40"/>
      <c r="E894" s="40"/>
      <c r="F894" s="40"/>
      <c r="G894" s="40"/>
      <c r="H894" s="40"/>
      <c r="I894" s="40"/>
      <c r="J894" s="71"/>
      <c r="K894" s="67"/>
      <c r="L894" s="67"/>
      <c r="M894" s="67"/>
      <c r="N894" s="67"/>
      <c r="O894" s="67"/>
      <c r="Q894" s="70"/>
    </row>
    <row r="895" spans="1:17" x14ac:dyDescent="0.25">
      <c r="A895" s="40"/>
      <c r="B895" s="40"/>
      <c r="C895" s="40"/>
      <c r="D895" s="40"/>
      <c r="E895" s="40"/>
      <c r="F895" s="40"/>
      <c r="G895" s="40"/>
      <c r="H895" s="40"/>
      <c r="I895" s="40"/>
      <c r="J895" s="71"/>
      <c r="K895" s="67"/>
      <c r="L895" s="67"/>
      <c r="M895" s="67"/>
      <c r="N895" s="67"/>
      <c r="O895" s="67"/>
      <c r="Q895" s="70"/>
    </row>
    <row r="896" spans="1:17" x14ac:dyDescent="0.25">
      <c r="A896" s="40"/>
      <c r="B896" s="40"/>
      <c r="C896" s="40"/>
      <c r="D896" s="40"/>
      <c r="E896" s="40"/>
      <c r="F896" s="40"/>
      <c r="G896" s="40"/>
      <c r="H896" s="40"/>
      <c r="I896" s="40"/>
      <c r="J896" s="71"/>
      <c r="K896" s="67"/>
      <c r="L896" s="67"/>
      <c r="M896" s="67"/>
      <c r="N896" s="67"/>
      <c r="O896" s="67"/>
      <c r="Q896" s="70"/>
    </row>
    <row r="897" spans="1:17" x14ac:dyDescent="0.25">
      <c r="A897" s="40"/>
      <c r="B897" s="40"/>
      <c r="C897" s="40"/>
      <c r="D897" s="40"/>
      <c r="E897" s="40"/>
      <c r="F897" s="40"/>
      <c r="G897" s="40"/>
      <c r="H897" s="40"/>
      <c r="I897" s="40"/>
      <c r="J897" s="71"/>
      <c r="K897" s="67"/>
      <c r="L897" s="67"/>
      <c r="M897" s="67"/>
      <c r="N897" s="67"/>
      <c r="O897" s="67"/>
      <c r="Q897" s="70"/>
    </row>
    <row r="898" spans="1:17" x14ac:dyDescent="0.25">
      <c r="A898" s="40"/>
      <c r="B898" s="40"/>
      <c r="C898" s="40"/>
      <c r="D898" s="40"/>
      <c r="E898" s="40"/>
      <c r="F898" s="40"/>
      <c r="G898" s="40"/>
      <c r="H898" s="40"/>
      <c r="I898" s="40"/>
      <c r="J898" s="71"/>
      <c r="K898" s="67"/>
      <c r="L898" s="67"/>
      <c r="M898" s="67"/>
      <c r="N898" s="67"/>
      <c r="O898" s="67"/>
      <c r="Q898" s="70"/>
    </row>
    <row r="899" spans="1:17" x14ac:dyDescent="0.25">
      <c r="A899" s="40"/>
      <c r="B899" s="40"/>
      <c r="C899" s="40"/>
      <c r="D899" s="40"/>
      <c r="E899" s="40"/>
      <c r="F899" s="40"/>
      <c r="G899" s="40"/>
      <c r="H899" s="40"/>
      <c r="I899" s="40"/>
      <c r="J899" s="71"/>
      <c r="K899" s="67"/>
      <c r="L899" s="67"/>
      <c r="M899" s="67"/>
      <c r="N899" s="67"/>
      <c r="O899" s="67"/>
      <c r="Q899" s="70"/>
    </row>
    <row r="900" spans="1:17" x14ac:dyDescent="0.25">
      <c r="A900" s="40"/>
      <c r="B900" s="40"/>
      <c r="C900" s="40"/>
      <c r="D900" s="40"/>
      <c r="E900" s="40"/>
      <c r="F900" s="40"/>
      <c r="G900" s="40"/>
      <c r="H900" s="40"/>
      <c r="I900" s="40"/>
      <c r="J900" s="71"/>
      <c r="K900" s="67"/>
      <c r="L900" s="67"/>
      <c r="M900" s="67"/>
      <c r="N900" s="67"/>
      <c r="O900" s="67"/>
      <c r="Q900" s="70"/>
    </row>
    <row r="901" spans="1:17" x14ac:dyDescent="0.25">
      <c r="A901" s="40"/>
      <c r="B901" s="40"/>
      <c r="C901" s="40"/>
      <c r="D901" s="40"/>
      <c r="E901" s="40"/>
      <c r="F901" s="40"/>
      <c r="G901" s="40"/>
      <c r="H901" s="40"/>
      <c r="I901" s="40"/>
      <c r="J901" s="71"/>
      <c r="K901" s="67"/>
      <c r="L901" s="67"/>
      <c r="M901" s="67"/>
      <c r="N901" s="67"/>
      <c r="O901" s="67"/>
      <c r="Q901" s="70"/>
    </row>
    <row r="902" spans="1:17" x14ac:dyDescent="0.25">
      <c r="A902" s="40"/>
      <c r="B902" s="40"/>
      <c r="C902" s="40"/>
      <c r="D902" s="40"/>
      <c r="E902" s="40"/>
      <c r="F902" s="40"/>
      <c r="G902" s="40"/>
      <c r="H902" s="40"/>
      <c r="I902" s="40"/>
      <c r="J902" s="71"/>
      <c r="K902" s="67"/>
      <c r="L902" s="67"/>
      <c r="M902" s="67"/>
      <c r="N902" s="67"/>
      <c r="O902" s="67"/>
      <c r="Q902" s="70"/>
    </row>
    <row r="903" spans="1:17" x14ac:dyDescent="0.25">
      <c r="A903" s="40"/>
      <c r="B903" s="40"/>
      <c r="C903" s="40"/>
      <c r="D903" s="40"/>
      <c r="E903" s="40"/>
      <c r="F903" s="40"/>
      <c r="G903" s="40"/>
      <c r="H903" s="40"/>
      <c r="I903" s="40"/>
      <c r="J903" s="71"/>
      <c r="K903" s="67"/>
      <c r="L903" s="67"/>
      <c r="M903" s="67"/>
      <c r="N903" s="67"/>
      <c r="O903" s="67"/>
      <c r="Q903" s="70"/>
    </row>
    <row r="904" spans="1:17" x14ac:dyDescent="0.25">
      <c r="A904" s="40"/>
      <c r="B904" s="40"/>
      <c r="C904" s="40"/>
      <c r="D904" s="40"/>
      <c r="E904" s="40"/>
      <c r="F904" s="40"/>
      <c r="G904" s="40"/>
      <c r="H904" s="40"/>
      <c r="I904" s="40"/>
      <c r="J904" s="71"/>
      <c r="K904" s="67"/>
      <c r="L904" s="67"/>
      <c r="M904" s="67"/>
      <c r="N904" s="67"/>
      <c r="O904" s="67"/>
      <c r="Q904" s="70"/>
    </row>
    <row r="905" spans="1:17" x14ac:dyDescent="0.25">
      <c r="A905" s="40"/>
      <c r="B905" s="40"/>
      <c r="C905" s="40"/>
      <c r="D905" s="40"/>
      <c r="E905" s="40"/>
      <c r="F905" s="40"/>
      <c r="G905" s="40"/>
      <c r="H905" s="40"/>
      <c r="I905" s="40"/>
      <c r="J905" s="71"/>
      <c r="K905" s="67"/>
      <c r="L905" s="67"/>
      <c r="M905" s="67"/>
      <c r="N905" s="67"/>
      <c r="O905" s="67"/>
      <c r="Q905" s="70"/>
    </row>
    <row r="906" spans="1:17" x14ac:dyDescent="0.25">
      <c r="A906" s="40"/>
      <c r="B906" s="40"/>
      <c r="C906" s="40"/>
      <c r="D906" s="40"/>
      <c r="E906" s="40"/>
      <c r="F906" s="40"/>
      <c r="G906" s="40"/>
      <c r="H906" s="40"/>
      <c r="I906" s="40"/>
      <c r="J906" s="71"/>
      <c r="K906" s="67"/>
      <c r="L906" s="67"/>
      <c r="M906" s="67"/>
      <c r="N906" s="67"/>
      <c r="O906" s="67"/>
      <c r="Q906" s="70"/>
    </row>
    <row r="907" spans="1:17" x14ac:dyDescent="0.25">
      <c r="A907" s="40"/>
      <c r="B907" s="40"/>
      <c r="C907" s="40"/>
      <c r="D907" s="40"/>
      <c r="E907" s="40"/>
      <c r="F907" s="40"/>
      <c r="G907" s="40"/>
      <c r="H907" s="40"/>
      <c r="I907" s="40"/>
      <c r="J907" s="71"/>
      <c r="K907" s="67"/>
      <c r="L907" s="67"/>
      <c r="M907" s="67"/>
      <c r="N907" s="67"/>
      <c r="O907" s="67"/>
      <c r="Q907" s="70"/>
    </row>
    <row r="908" spans="1:17" x14ac:dyDescent="0.25">
      <c r="A908" s="40"/>
      <c r="B908" s="40"/>
      <c r="C908" s="40"/>
      <c r="D908" s="40"/>
      <c r="E908" s="40"/>
      <c r="F908" s="40"/>
      <c r="G908" s="40"/>
      <c r="H908" s="40"/>
      <c r="I908" s="40"/>
      <c r="J908" s="71"/>
      <c r="K908" s="67"/>
      <c r="L908" s="67"/>
      <c r="M908" s="67"/>
      <c r="N908" s="67"/>
      <c r="O908" s="67"/>
      <c r="Q908" s="70"/>
    </row>
    <row r="909" spans="1:17" x14ac:dyDescent="0.25">
      <c r="A909" s="40"/>
      <c r="B909" s="40"/>
      <c r="C909" s="40"/>
      <c r="D909" s="40"/>
      <c r="E909" s="40"/>
      <c r="F909" s="40"/>
      <c r="G909" s="40"/>
      <c r="H909" s="40"/>
      <c r="I909" s="40"/>
      <c r="J909" s="71"/>
      <c r="K909" s="67"/>
      <c r="L909" s="67"/>
      <c r="M909" s="67"/>
      <c r="N909" s="67"/>
      <c r="O909" s="67"/>
      <c r="Q909" s="70"/>
    </row>
    <row r="910" spans="1:17" x14ac:dyDescent="0.25">
      <c r="A910" s="40"/>
      <c r="B910" s="40"/>
      <c r="C910" s="40"/>
      <c r="D910" s="40"/>
      <c r="E910" s="40"/>
      <c r="F910" s="40"/>
      <c r="G910" s="40"/>
      <c r="H910" s="40"/>
      <c r="I910" s="40"/>
      <c r="J910" s="71"/>
      <c r="K910" s="67"/>
      <c r="L910" s="67"/>
      <c r="M910" s="67"/>
      <c r="N910" s="67"/>
      <c r="O910" s="67"/>
      <c r="Q910" s="70"/>
    </row>
    <row r="911" spans="1:17" x14ac:dyDescent="0.25">
      <c r="A911" s="40"/>
      <c r="B911" s="40"/>
      <c r="C911" s="40"/>
      <c r="D911" s="40"/>
      <c r="E911" s="40"/>
      <c r="F911" s="40"/>
      <c r="G911" s="40"/>
      <c r="H911" s="40"/>
      <c r="I911" s="40"/>
      <c r="J911" s="71"/>
      <c r="K911" s="67"/>
      <c r="L911" s="67"/>
      <c r="M911" s="67"/>
      <c r="N911" s="67"/>
      <c r="O911" s="67"/>
      <c r="Q911" s="70"/>
    </row>
    <row r="912" spans="1:17" x14ac:dyDescent="0.25">
      <c r="A912" s="40"/>
      <c r="B912" s="40"/>
      <c r="C912" s="40"/>
      <c r="D912" s="40"/>
      <c r="E912" s="40"/>
      <c r="F912" s="40"/>
      <c r="G912" s="40"/>
      <c r="H912" s="40"/>
      <c r="I912" s="40"/>
      <c r="J912" s="71"/>
      <c r="K912" s="67"/>
      <c r="L912" s="67"/>
      <c r="M912" s="67"/>
      <c r="N912" s="67"/>
      <c r="O912" s="67"/>
      <c r="Q912" s="70"/>
    </row>
    <row r="913" spans="1:17" x14ac:dyDescent="0.25">
      <c r="A913" s="40"/>
      <c r="B913" s="40"/>
      <c r="C913" s="40"/>
      <c r="D913" s="40"/>
      <c r="E913" s="40"/>
      <c r="F913" s="40"/>
      <c r="G913" s="40"/>
      <c r="H913" s="40"/>
      <c r="I913" s="40"/>
      <c r="J913" s="71"/>
      <c r="K913" s="67"/>
      <c r="L913" s="67"/>
      <c r="M913" s="67"/>
      <c r="N913" s="67"/>
      <c r="O913" s="67"/>
      <c r="Q913" s="70"/>
    </row>
    <row r="914" spans="1:17" x14ac:dyDescent="0.25">
      <c r="A914" s="40"/>
      <c r="B914" s="40"/>
      <c r="C914" s="40"/>
      <c r="D914" s="40"/>
      <c r="E914" s="40"/>
      <c r="F914" s="40"/>
      <c r="G914" s="40"/>
      <c r="H914" s="40"/>
      <c r="I914" s="40"/>
      <c r="J914" s="71"/>
      <c r="K914" s="67"/>
      <c r="L914" s="67"/>
      <c r="M914" s="67"/>
      <c r="N914" s="67"/>
      <c r="O914" s="67"/>
      <c r="Q914" s="70"/>
    </row>
    <row r="915" spans="1:17" x14ac:dyDescent="0.25">
      <c r="A915" s="40"/>
      <c r="B915" s="40"/>
      <c r="C915" s="40"/>
      <c r="D915" s="40"/>
      <c r="E915" s="40"/>
      <c r="F915" s="40"/>
      <c r="G915" s="40"/>
      <c r="H915" s="40"/>
      <c r="I915" s="40"/>
      <c r="J915" s="71"/>
      <c r="K915" s="67"/>
      <c r="L915" s="67"/>
      <c r="M915" s="67"/>
      <c r="N915" s="67"/>
      <c r="O915" s="67"/>
      <c r="Q915" s="70"/>
    </row>
    <row r="916" spans="1:17" x14ac:dyDescent="0.25">
      <c r="A916" s="40"/>
      <c r="B916" s="40"/>
      <c r="C916" s="40"/>
      <c r="D916" s="40"/>
      <c r="E916" s="40"/>
      <c r="F916" s="40"/>
      <c r="G916" s="40"/>
      <c r="H916" s="40"/>
      <c r="I916" s="40"/>
      <c r="J916" s="71"/>
      <c r="K916" s="67"/>
      <c r="L916" s="67"/>
      <c r="M916" s="67"/>
      <c r="N916" s="67"/>
      <c r="O916" s="67"/>
      <c r="Q916" s="70"/>
    </row>
    <row r="917" spans="1:17" x14ac:dyDescent="0.25">
      <c r="A917" s="40"/>
      <c r="B917" s="40"/>
      <c r="C917" s="40"/>
      <c r="D917" s="40"/>
      <c r="E917" s="40"/>
      <c r="F917" s="40"/>
      <c r="G917" s="40"/>
      <c r="H917" s="40"/>
      <c r="I917" s="40"/>
      <c r="J917" s="71"/>
      <c r="K917" s="67"/>
      <c r="L917" s="67"/>
      <c r="M917" s="67"/>
      <c r="N917" s="67"/>
      <c r="O917" s="67"/>
      <c r="Q917" s="70"/>
    </row>
    <row r="918" spans="1:17" x14ac:dyDescent="0.25">
      <c r="A918" s="40"/>
      <c r="B918" s="40"/>
      <c r="C918" s="40"/>
      <c r="D918" s="40"/>
      <c r="E918" s="40"/>
      <c r="F918" s="40"/>
      <c r="G918" s="40"/>
      <c r="H918" s="40"/>
      <c r="I918" s="40"/>
      <c r="J918" s="71"/>
      <c r="K918" s="67"/>
      <c r="L918" s="67"/>
      <c r="M918" s="67"/>
      <c r="N918" s="67"/>
      <c r="O918" s="67"/>
      <c r="Q918" s="70"/>
    </row>
    <row r="919" spans="1:17" x14ac:dyDescent="0.25">
      <c r="A919" s="40"/>
      <c r="B919" s="40"/>
      <c r="C919" s="40"/>
      <c r="D919" s="40"/>
      <c r="E919" s="40"/>
      <c r="F919" s="40"/>
      <c r="G919" s="40"/>
      <c r="H919" s="40"/>
      <c r="I919" s="40"/>
      <c r="J919" s="71"/>
      <c r="K919" s="67"/>
      <c r="L919" s="67"/>
      <c r="M919" s="67"/>
      <c r="N919" s="67"/>
      <c r="O919" s="67"/>
      <c r="Q919" s="70"/>
    </row>
    <row r="920" spans="1:17" x14ac:dyDescent="0.25">
      <c r="A920" s="40"/>
      <c r="B920" s="40"/>
      <c r="C920" s="40"/>
      <c r="D920" s="40"/>
      <c r="E920" s="40"/>
      <c r="F920" s="40"/>
      <c r="G920" s="40"/>
      <c r="H920" s="40"/>
      <c r="I920" s="40"/>
      <c r="J920" s="71"/>
      <c r="K920" s="67"/>
      <c r="L920" s="67"/>
      <c r="M920" s="67"/>
      <c r="N920" s="67"/>
      <c r="O920" s="67"/>
      <c r="Q920" s="70"/>
    </row>
    <row r="921" spans="1:17" x14ac:dyDescent="0.25">
      <c r="A921" s="40"/>
      <c r="B921" s="40"/>
      <c r="C921" s="40"/>
      <c r="D921" s="40"/>
      <c r="E921" s="40"/>
      <c r="F921" s="40"/>
      <c r="G921" s="40"/>
      <c r="H921" s="40"/>
      <c r="I921" s="40"/>
      <c r="J921" s="71"/>
      <c r="K921" s="67"/>
      <c r="L921" s="67"/>
      <c r="M921" s="67"/>
      <c r="N921" s="67"/>
      <c r="O921" s="67"/>
      <c r="Q921" s="70"/>
    </row>
    <row r="922" spans="1:17" x14ac:dyDescent="0.25">
      <c r="A922" s="40"/>
      <c r="B922" s="40"/>
      <c r="C922" s="40"/>
      <c r="D922" s="40"/>
      <c r="E922" s="40"/>
      <c r="F922" s="40"/>
      <c r="G922" s="40"/>
      <c r="H922" s="40"/>
      <c r="I922" s="40"/>
      <c r="J922" s="71"/>
      <c r="K922" s="67"/>
      <c r="L922" s="67"/>
      <c r="M922" s="67"/>
      <c r="N922" s="67"/>
      <c r="O922" s="67"/>
      <c r="Q922" s="70"/>
    </row>
    <row r="923" spans="1:17" x14ac:dyDescent="0.25">
      <c r="A923" s="40"/>
      <c r="B923" s="40"/>
      <c r="C923" s="40"/>
      <c r="D923" s="40"/>
      <c r="E923" s="40"/>
      <c r="F923" s="40"/>
      <c r="G923" s="40"/>
      <c r="H923" s="40"/>
      <c r="I923" s="40"/>
      <c r="J923" s="71"/>
      <c r="K923" s="67"/>
      <c r="L923" s="67"/>
      <c r="M923" s="67"/>
      <c r="N923" s="67"/>
      <c r="O923" s="67"/>
      <c r="Q923" s="70"/>
    </row>
    <row r="924" spans="1:17" x14ac:dyDescent="0.25">
      <c r="A924" s="40"/>
      <c r="B924" s="40"/>
      <c r="C924" s="40"/>
      <c r="D924" s="40"/>
      <c r="E924" s="40"/>
      <c r="F924" s="40"/>
      <c r="G924" s="40"/>
      <c r="H924" s="40"/>
      <c r="I924" s="40"/>
      <c r="J924" s="71"/>
      <c r="K924" s="67"/>
      <c r="L924" s="67"/>
      <c r="M924" s="67"/>
      <c r="N924" s="67"/>
      <c r="O924" s="67"/>
      <c r="Q924" s="70"/>
    </row>
    <row r="925" spans="1:17" x14ac:dyDescent="0.25">
      <c r="A925" s="40"/>
      <c r="B925" s="40"/>
      <c r="C925" s="40"/>
      <c r="D925" s="40"/>
      <c r="E925" s="40"/>
      <c r="F925" s="40"/>
      <c r="G925" s="40"/>
      <c r="H925" s="40"/>
      <c r="I925" s="40"/>
      <c r="J925" s="71"/>
      <c r="K925" s="67"/>
      <c r="L925" s="67"/>
      <c r="M925" s="67"/>
      <c r="N925" s="67"/>
      <c r="O925" s="67"/>
      <c r="Q925" s="70"/>
    </row>
    <row r="926" spans="1:17" x14ac:dyDescent="0.25">
      <c r="A926" s="40"/>
      <c r="B926" s="40"/>
      <c r="C926" s="40"/>
      <c r="D926" s="40"/>
      <c r="E926" s="40"/>
      <c r="F926" s="40"/>
      <c r="G926" s="40"/>
      <c r="H926" s="40"/>
      <c r="I926" s="40"/>
      <c r="J926" s="71"/>
      <c r="K926" s="67"/>
      <c r="L926" s="67"/>
      <c r="M926" s="67"/>
      <c r="N926" s="67"/>
      <c r="O926" s="67"/>
      <c r="Q926" s="70"/>
    </row>
    <row r="927" spans="1:17" x14ac:dyDescent="0.25">
      <c r="A927" s="40"/>
      <c r="B927" s="40"/>
      <c r="C927" s="40"/>
      <c r="D927" s="40"/>
      <c r="E927" s="40"/>
      <c r="F927" s="40"/>
      <c r="G927" s="40"/>
      <c r="H927" s="40"/>
      <c r="I927" s="40"/>
      <c r="J927" s="71"/>
      <c r="K927" s="67"/>
      <c r="L927" s="67"/>
      <c r="M927" s="67"/>
      <c r="N927" s="67"/>
      <c r="O927" s="67"/>
      <c r="Q927" s="70"/>
    </row>
    <row r="928" spans="1:17" x14ac:dyDescent="0.25">
      <c r="A928" s="40"/>
      <c r="B928" s="40"/>
      <c r="C928" s="40"/>
      <c r="D928" s="40"/>
      <c r="E928" s="40"/>
      <c r="F928" s="40"/>
      <c r="G928" s="40"/>
      <c r="H928" s="40"/>
      <c r="I928" s="40"/>
      <c r="J928" s="71"/>
      <c r="K928" s="67"/>
      <c r="L928" s="67"/>
      <c r="M928" s="67"/>
      <c r="N928" s="67"/>
      <c r="O928" s="67"/>
      <c r="Q928" s="70"/>
    </row>
    <row r="929" spans="1:17" x14ac:dyDescent="0.25">
      <c r="A929" s="40"/>
      <c r="B929" s="40"/>
      <c r="C929" s="40"/>
      <c r="D929" s="40"/>
      <c r="E929" s="40"/>
      <c r="F929" s="40"/>
      <c r="G929" s="40"/>
      <c r="H929" s="40"/>
      <c r="I929" s="40"/>
      <c r="J929" s="71"/>
      <c r="K929" s="67"/>
      <c r="L929" s="67"/>
      <c r="M929" s="67"/>
      <c r="N929" s="67"/>
      <c r="O929" s="67"/>
      <c r="Q929" s="70"/>
    </row>
    <row r="930" spans="1:17" x14ac:dyDescent="0.25">
      <c r="A930" s="40"/>
      <c r="B930" s="40"/>
      <c r="C930" s="40"/>
      <c r="D930" s="40"/>
      <c r="E930" s="40"/>
      <c r="F930" s="40"/>
      <c r="G930" s="40"/>
      <c r="H930" s="40"/>
      <c r="I930" s="40"/>
      <c r="J930" s="71"/>
      <c r="K930" s="67"/>
      <c r="L930" s="67"/>
      <c r="M930" s="67"/>
      <c r="N930" s="67"/>
      <c r="O930" s="67"/>
      <c r="Q930" s="70"/>
    </row>
    <row r="931" spans="1:17" x14ac:dyDescent="0.25">
      <c r="A931" s="40"/>
      <c r="B931" s="40"/>
      <c r="C931" s="40"/>
      <c r="D931" s="40"/>
      <c r="E931" s="40"/>
      <c r="F931" s="40"/>
      <c r="G931" s="40"/>
      <c r="H931" s="40"/>
      <c r="I931" s="40"/>
      <c r="J931" s="71"/>
      <c r="K931" s="67"/>
      <c r="L931" s="67"/>
      <c r="M931" s="67"/>
      <c r="N931" s="67"/>
      <c r="O931" s="67"/>
      <c r="Q931" s="70"/>
    </row>
    <row r="932" spans="1:17" x14ac:dyDescent="0.25">
      <c r="A932" s="40"/>
      <c r="B932" s="40"/>
      <c r="C932" s="40"/>
      <c r="D932" s="40"/>
      <c r="E932" s="40"/>
      <c r="F932" s="40"/>
      <c r="G932" s="40"/>
      <c r="H932" s="40"/>
      <c r="I932" s="40"/>
      <c r="J932" s="71"/>
      <c r="K932" s="67"/>
      <c r="L932" s="67"/>
      <c r="M932" s="67"/>
      <c r="N932" s="67"/>
      <c r="O932" s="67"/>
      <c r="Q932" s="70"/>
    </row>
    <row r="933" spans="1:17" x14ac:dyDescent="0.25">
      <c r="A933" s="40"/>
      <c r="B933" s="40"/>
      <c r="C933" s="40"/>
      <c r="D933" s="40"/>
      <c r="E933" s="40"/>
      <c r="F933" s="40"/>
      <c r="G933" s="40"/>
      <c r="H933" s="40"/>
      <c r="I933" s="40"/>
      <c r="J933" s="71"/>
      <c r="K933" s="67"/>
      <c r="L933" s="67"/>
      <c r="M933" s="67"/>
      <c r="N933" s="67"/>
      <c r="O933" s="67"/>
      <c r="Q933" s="70"/>
    </row>
    <row r="934" spans="1:17" x14ac:dyDescent="0.25">
      <c r="A934" s="40"/>
      <c r="B934" s="40"/>
      <c r="C934" s="40"/>
      <c r="D934" s="40"/>
      <c r="E934" s="40"/>
      <c r="F934" s="40"/>
      <c r="G934" s="40"/>
      <c r="H934" s="40"/>
      <c r="I934" s="40"/>
      <c r="J934" s="71"/>
      <c r="K934" s="67"/>
      <c r="L934" s="67"/>
      <c r="M934" s="67"/>
      <c r="N934" s="67"/>
      <c r="O934" s="67"/>
      <c r="Q934" s="70"/>
    </row>
    <row r="935" spans="1:17" x14ac:dyDescent="0.25">
      <c r="A935" s="40"/>
      <c r="B935" s="40"/>
      <c r="C935" s="40"/>
      <c r="D935" s="40"/>
      <c r="E935" s="40"/>
      <c r="F935" s="40"/>
      <c r="G935" s="40"/>
      <c r="H935" s="40"/>
      <c r="I935" s="40"/>
      <c r="J935" s="71"/>
      <c r="K935" s="67"/>
      <c r="L935" s="67"/>
      <c r="M935" s="67"/>
      <c r="N935" s="67"/>
      <c r="O935" s="67"/>
      <c r="Q935" s="70"/>
    </row>
    <row r="936" spans="1:17" x14ac:dyDescent="0.25">
      <c r="A936" s="40"/>
      <c r="B936" s="40"/>
      <c r="C936" s="40"/>
      <c r="D936" s="40"/>
      <c r="E936" s="40"/>
      <c r="F936" s="40"/>
      <c r="G936" s="40"/>
      <c r="H936" s="40"/>
      <c r="I936" s="40"/>
      <c r="J936" s="71"/>
      <c r="K936" s="67"/>
      <c r="L936" s="67"/>
      <c r="M936" s="67"/>
      <c r="N936" s="67"/>
      <c r="O936" s="67"/>
      <c r="Q936" s="70"/>
    </row>
    <row r="937" spans="1:17" x14ac:dyDescent="0.25">
      <c r="A937" s="40"/>
      <c r="B937" s="40"/>
      <c r="C937" s="40"/>
      <c r="D937" s="40"/>
      <c r="E937" s="40"/>
      <c r="F937" s="40"/>
      <c r="G937" s="40"/>
      <c r="H937" s="40"/>
      <c r="I937" s="40"/>
      <c r="J937" s="71"/>
      <c r="K937" s="67"/>
      <c r="L937" s="67"/>
      <c r="M937" s="67"/>
      <c r="N937" s="67"/>
      <c r="O937" s="67"/>
      <c r="Q937" s="70"/>
    </row>
    <row r="938" spans="1:17" x14ac:dyDescent="0.25">
      <c r="A938" s="40"/>
      <c r="B938" s="40"/>
      <c r="C938" s="40"/>
      <c r="D938" s="40"/>
      <c r="E938" s="40"/>
      <c r="F938" s="40"/>
      <c r="G938" s="40"/>
      <c r="H938" s="40"/>
      <c r="I938" s="40"/>
      <c r="J938" s="71"/>
      <c r="K938" s="67"/>
      <c r="L938" s="67"/>
      <c r="M938" s="67"/>
      <c r="N938" s="67"/>
      <c r="O938" s="67"/>
      <c r="Q938" s="70"/>
    </row>
    <row r="939" spans="1:17" x14ac:dyDescent="0.25">
      <c r="A939" s="40"/>
      <c r="B939" s="40"/>
      <c r="C939" s="40"/>
      <c r="D939" s="40"/>
      <c r="E939" s="40"/>
      <c r="F939" s="40"/>
      <c r="G939" s="40"/>
      <c r="H939" s="40"/>
      <c r="I939" s="40"/>
      <c r="J939" s="71"/>
      <c r="K939" s="67"/>
      <c r="L939" s="67"/>
      <c r="M939" s="67"/>
      <c r="N939" s="67"/>
      <c r="O939" s="67"/>
      <c r="Q939" s="70"/>
    </row>
    <row r="940" spans="1:17" x14ac:dyDescent="0.25">
      <c r="A940" s="40"/>
      <c r="B940" s="40"/>
      <c r="C940" s="40"/>
      <c r="D940" s="40"/>
      <c r="E940" s="40"/>
      <c r="F940" s="40"/>
      <c r="G940" s="40"/>
      <c r="H940" s="40"/>
      <c r="I940" s="40"/>
      <c r="J940" s="71"/>
      <c r="K940" s="67"/>
      <c r="L940" s="67"/>
      <c r="M940" s="67"/>
      <c r="N940" s="67"/>
      <c r="O940" s="67"/>
      <c r="Q940" s="70"/>
    </row>
    <row r="941" spans="1:17" x14ac:dyDescent="0.25">
      <c r="A941" s="40"/>
      <c r="B941" s="40"/>
      <c r="C941" s="40"/>
      <c r="D941" s="40"/>
      <c r="E941" s="40"/>
      <c r="F941" s="40"/>
      <c r="G941" s="40"/>
      <c r="H941" s="40"/>
      <c r="I941" s="40"/>
      <c r="J941" s="71"/>
      <c r="K941" s="67"/>
      <c r="L941" s="67"/>
      <c r="M941" s="67"/>
      <c r="N941" s="67"/>
      <c r="O941" s="67"/>
      <c r="Q941" s="70"/>
    </row>
    <row r="942" spans="1:17" x14ac:dyDescent="0.25">
      <c r="A942" s="40"/>
      <c r="B942" s="40"/>
      <c r="C942" s="40"/>
      <c r="D942" s="40"/>
      <c r="E942" s="40"/>
      <c r="F942" s="40"/>
      <c r="G942" s="40"/>
      <c r="H942" s="40"/>
      <c r="I942" s="40"/>
      <c r="J942" s="71"/>
      <c r="K942" s="67"/>
      <c r="L942" s="67"/>
      <c r="M942" s="67"/>
      <c r="N942" s="67"/>
      <c r="O942" s="67"/>
      <c r="Q942" s="70"/>
    </row>
    <row r="943" spans="1:17" x14ac:dyDescent="0.25">
      <c r="A943" s="40"/>
      <c r="B943" s="40"/>
      <c r="C943" s="40"/>
      <c r="D943" s="40"/>
      <c r="E943" s="40"/>
      <c r="F943" s="40"/>
      <c r="G943" s="40"/>
      <c r="H943" s="40"/>
      <c r="I943" s="40"/>
      <c r="J943" s="71"/>
      <c r="K943" s="67"/>
      <c r="L943" s="67"/>
      <c r="M943" s="67"/>
      <c r="N943" s="67"/>
      <c r="O943" s="67"/>
      <c r="Q943" s="70"/>
    </row>
    <row r="944" spans="1:17" x14ac:dyDescent="0.25">
      <c r="A944" s="40"/>
      <c r="B944" s="40"/>
      <c r="C944" s="40"/>
      <c r="D944" s="40"/>
      <c r="E944" s="40"/>
      <c r="F944" s="40"/>
      <c r="G944" s="40"/>
      <c r="H944" s="40"/>
      <c r="I944" s="40"/>
      <c r="J944" s="71"/>
      <c r="K944" s="67"/>
      <c r="L944" s="67"/>
      <c r="M944" s="67"/>
      <c r="N944" s="67"/>
      <c r="O944" s="67"/>
      <c r="Q944" s="70"/>
    </row>
    <row r="945" spans="1:17" x14ac:dyDescent="0.25">
      <c r="A945" s="40"/>
      <c r="B945" s="40"/>
      <c r="C945" s="40"/>
      <c r="D945" s="40"/>
      <c r="E945" s="40"/>
      <c r="F945" s="40"/>
      <c r="G945" s="40"/>
      <c r="H945" s="40"/>
      <c r="I945" s="40"/>
      <c r="J945" s="71"/>
      <c r="K945" s="67"/>
      <c r="L945" s="67"/>
      <c r="M945" s="67"/>
      <c r="N945" s="67"/>
      <c r="O945" s="67"/>
      <c r="Q945" s="70"/>
    </row>
    <row r="946" spans="1:17" x14ac:dyDescent="0.25">
      <c r="A946" s="40"/>
      <c r="B946" s="40"/>
      <c r="C946" s="40"/>
      <c r="D946" s="40"/>
      <c r="E946" s="40"/>
      <c r="F946" s="40"/>
      <c r="G946" s="40"/>
      <c r="H946" s="40"/>
      <c r="I946" s="40"/>
      <c r="J946" s="71"/>
      <c r="K946" s="67"/>
      <c r="L946" s="67"/>
      <c r="M946" s="67"/>
      <c r="N946" s="67"/>
      <c r="O946" s="67"/>
      <c r="Q946" s="70"/>
    </row>
    <row r="947" spans="1:17" x14ac:dyDescent="0.25">
      <c r="A947" s="40"/>
      <c r="B947" s="40"/>
      <c r="C947" s="40"/>
      <c r="D947" s="40"/>
      <c r="E947" s="40"/>
      <c r="F947" s="40"/>
      <c r="G947" s="40"/>
      <c r="H947" s="40"/>
      <c r="I947" s="40"/>
      <c r="J947" s="71"/>
      <c r="K947" s="67"/>
      <c r="L947" s="67"/>
      <c r="M947" s="67"/>
      <c r="N947" s="67"/>
      <c r="O947" s="67"/>
      <c r="Q947" s="70"/>
    </row>
    <row r="948" spans="1:17" x14ac:dyDescent="0.25">
      <c r="A948" s="40"/>
      <c r="B948" s="40"/>
      <c r="C948" s="40"/>
      <c r="D948" s="40"/>
      <c r="E948" s="40"/>
      <c r="F948" s="40"/>
      <c r="G948" s="40"/>
      <c r="H948" s="40"/>
      <c r="I948" s="40"/>
      <c r="J948" s="71"/>
      <c r="K948" s="67"/>
      <c r="L948" s="67"/>
      <c r="M948" s="67"/>
      <c r="N948" s="67"/>
      <c r="O948" s="67"/>
      <c r="Q948" s="70"/>
    </row>
    <row r="949" spans="1:17" x14ac:dyDescent="0.25">
      <c r="A949" s="40"/>
      <c r="B949" s="40"/>
      <c r="C949" s="40"/>
      <c r="D949" s="40"/>
      <c r="E949" s="40"/>
      <c r="F949" s="40"/>
      <c r="G949" s="40"/>
      <c r="H949" s="40"/>
      <c r="I949" s="40"/>
      <c r="J949" s="71"/>
      <c r="K949" s="67"/>
      <c r="L949" s="67"/>
      <c r="M949" s="67"/>
      <c r="N949" s="67"/>
      <c r="O949" s="67"/>
      <c r="Q949" s="70"/>
    </row>
    <row r="950" spans="1:17" x14ac:dyDescent="0.25">
      <c r="A950" s="40"/>
      <c r="B950" s="40"/>
      <c r="C950" s="40"/>
      <c r="D950" s="40"/>
      <c r="E950" s="40"/>
      <c r="F950" s="40"/>
      <c r="G950" s="40"/>
      <c r="H950" s="40"/>
      <c r="I950" s="40"/>
      <c r="J950" s="71"/>
      <c r="K950" s="67"/>
      <c r="L950" s="67"/>
      <c r="M950" s="67"/>
      <c r="N950" s="67"/>
      <c r="O950" s="67"/>
      <c r="Q950" s="70"/>
    </row>
    <row r="951" spans="1:17" x14ac:dyDescent="0.25">
      <c r="A951" s="40"/>
      <c r="B951" s="40"/>
      <c r="C951" s="40"/>
      <c r="D951" s="40"/>
      <c r="E951" s="40"/>
      <c r="F951" s="40"/>
      <c r="G951" s="40"/>
      <c r="H951" s="40"/>
      <c r="I951" s="40"/>
      <c r="J951" s="71"/>
      <c r="K951" s="67"/>
      <c r="L951" s="67"/>
      <c r="M951" s="67"/>
      <c r="N951" s="67"/>
      <c r="O951" s="67"/>
      <c r="Q951" s="70"/>
    </row>
    <row r="952" spans="1:17" x14ac:dyDescent="0.25">
      <c r="A952" s="40"/>
      <c r="B952" s="40"/>
      <c r="C952" s="40"/>
      <c r="D952" s="40"/>
      <c r="E952" s="40"/>
      <c r="F952" s="40"/>
      <c r="G952" s="40"/>
      <c r="H952" s="40"/>
      <c r="I952" s="40"/>
      <c r="J952" s="71"/>
      <c r="K952" s="67"/>
      <c r="L952" s="67"/>
      <c r="M952" s="67"/>
      <c r="N952" s="67"/>
      <c r="O952" s="67"/>
      <c r="Q952" s="70"/>
    </row>
    <row r="953" spans="1:17" x14ac:dyDescent="0.25">
      <c r="A953" s="40"/>
      <c r="B953" s="40"/>
      <c r="C953" s="40"/>
      <c r="D953" s="40"/>
      <c r="E953" s="40"/>
      <c r="F953" s="40"/>
      <c r="G953" s="40"/>
      <c r="H953" s="40"/>
      <c r="I953" s="40"/>
      <c r="J953" s="71"/>
      <c r="K953" s="67"/>
      <c r="L953" s="67"/>
      <c r="M953" s="67"/>
      <c r="N953" s="67"/>
      <c r="O953" s="67"/>
      <c r="Q953" s="70"/>
    </row>
    <row r="954" spans="1:17" x14ac:dyDescent="0.25">
      <c r="A954" s="40"/>
      <c r="B954" s="40"/>
      <c r="C954" s="40"/>
      <c r="D954" s="40"/>
      <c r="E954" s="40"/>
      <c r="F954" s="40"/>
      <c r="G954" s="40"/>
      <c r="H954" s="40"/>
      <c r="I954" s="40"/>
      <c r="J954" s="71"/>
      <c r="K954" s="67"/>
      <c r="L954" s="67"/>
      <c r="M954" s="67"/>
      <c r="N954" s="67"/>
      <c r="O954" s="67"/>
      <c r="Q954" s="70"/>
    </row>
    <row r="955" spans="1:17" x14ac:dyDescent="0.25">
      <c r="A955" s="40"/>
      <c r="B955" s="40"/>
      <c r="C955" s="40"/>
      <c r="D955" s="40"/>
      <c r="E955" s="40"/>
      <c r="F955" s="40"/>
      <c r="G955" s="40"/>
      <c r="H955" s="40"/>
      <c r="I955" s="40"/>
      <c r="J955" s="71"/>
      <c r="K955" s="67"/>
      <c r="L955" s="67"/>
      <c r="M955" s="67"/>
      <c r="N955" s="67"/>
      <c r="O955" s="67"/>
      <c r="Q955" s="70"/>
    </row>
    <row r="956" spans="1:17" x14ac:dyDescent="0.25">
      <c r="A956" s="40"/>
      <c r="B956" s="40"/>
      <c r="C956" s="40"/>
      <c r="D956" s="40"/>
      <c r="E956" s="40"/>
      <c r="F956" s="40"/>
      <c r="G956" s="40"/>
      <c r="H956" s="40"/>
      <c r="I956" s="40"/>
      <c r="J956" s="71"/>
      <c r="K956" s="67"/>
      <c r="L956" s="67"/>
      <c r="M956" s="67"/>
      <c r="N956" s="67"/>
      <c r="O956" s="67"/>
      <c r="Q956" s="70"/>
    </row>
    <row r="957" spans="1:17" x14ac:dyDescent="0.25">
      <c r="A957" s="40"/>
      <c r="B957" s="40"/>
      <c r="C957" s="40"/>
      <c r="D957" s="40"/>
      <c r="E957" s="40"/>
      <c r="F957" s="40"/>
      <c r="G957" s="40"/>
      <c r="H957" s="40"/>
      <c r="I957" s="40"/>
      <c r="J957" s="71"/>
      <c r="K957" s="67"/>
      <c r="L957" s="67"/>
      <c r="M957" s="67"/>
      <c r="N957" s="67"/>
      <c r="O957" s="67"/>
      <c r="Q957" s="70"/>
    </row>
    <row r="958" spans="1:17" x14ac:dyDescent="0.25">
      <c r="A958" s="40"/>
      <c r="B958" s="40"/>
      <c r="C958" s="40"/>
      <c r="D958" s="40"/>
      <c r="E958" s="40"/>
      <c r="F958" s="40"/>
      <c r="G958" s="40"/>
      <c r="H958" s="40"/>
      <c r="I958" s="40"/>
      <c r="J958" s="71"/>
      <c r="K958" s="67"/>
      <c r="L958" s="67"/>
      <c r="M958" s="67"/>
      <c r="N958" s="67"/>
      <c r="O958" s="67"/>
      <c r="Q958" s="70"/>
    </row>
    <row r="959" spans="1:17" x14ac:dyDescent="0.25">
      <c r="A959" s="40"/>
      <c r="B959" s="40"/>
      <c r="C959" s="40"/>
      <c r="D959" s="40"/>
      <c r="E959" s="40"/>
      <c r="F959" s="40"/>
      <c r="G959" s="40"/>
      <c r="H959" s="40"/>
      <c r="I959" s="40"/>
      <c r="J959" s="71"/>
      <c r="K959" s="67"/>
      <c r="L959" s="67"/>
      <c r="M959" s="67"/>
      <c r="N959" s="67"/>
      <c r="O959" s="67"/>
      <c r="Q959" s="70"/>
    </row>
    <row r="960" spans="1:17" x14ac:dyDescent="0.25">
      <c r="A960" s="40"/>
      <c r="B960" s="40"/>
      <c r="C960" s="40"/>
      <c r="D960" s="40"/>
      <c r="E960" s="40"/>
      <c r="F960" s="40"/>
      <c r="G960" s="40"/>
      <c r="H960" s="40"/>
      <c r="I960" s="40"/>
      <c r="J960" s="71"/>
      <c r="K960" s="67"/>
      <c r="L960" s="67"/>
      <c r="M960" s="67"/>
      <c r="N960" s="67"/>
      <c r="O960" s="67"/>
      <c r="Q960" s="70"/>
    </row>
    <row r="961" spans="1:17" x14ac:dyDescent="0.25">
      <c r="A961" s="40"/>
      <c r="B961" s="40"/>
      <c r="C961" s="40"/>
      <c r="D961" s="40"/>
      <c r="E961" s="40"/>
      <c r="F961" s="40"/>
      <c r="G961" s="40"/>
      <c r="H961" s="40"/>
      <c r="I961" s="40"/>
      <c r="J961" s="71"/>
      <c r="K961" s="67"/>
      <c r="L961" s="67"/>
      <c r="M961" s="67"/>
      <c r="N961" s="67"/>
      <c r="O961" s="67"/>
      <c r="Q961" s="70"/>
    </row>
    <row r="962" spans="1:17" x14ac:dyDescent="0.25">
      <c r="A962" s="40"/>
      <c r="B962" s="40"/>
      <c r="C962" s="40"/>
      <c r="D962" s="40"/>
      <c r="E962" s="40"/>
      <c r="F962" s="40"/>
      <c r="G962" s="40"/>
      <c r="H962" s="40"/>
      <c r="I962" s="40"/>
      <c r="J962" s="71"/>
      <c r="K962" s="67"/>
      <c r="L962" s="67"/>
      <c r="M962" s="67"/>
      <c r="N962" s="67"/>
      <c r="O962" s="67"/>
      <c r="Q962" s="70"/>
    </row>
    <row r="963" spans="1:17" x14ac:dyDescent="0.25">
      <c r="A963" s="40"/>
      <c r="B963" s="40"/>
      <c r="C963" s="40"/>
      <c r="D963" s="40"/>
      <c r="E963" s="40"/>
      <c r="F963" s="40"/>
      <c r="G963" s="40"/>
      <c r="H963" s="40"/>
      <c r="I963" s="40"/>
      <c r="J963" s="71"/>
      <c r="K963" s="67"/>
      <c r="L963" s="67"/>
      <c r="M963" s="67"/>
      <c r="N963" s="67"/>
      <c r="O963" s="67"/>
      <c r="Q963" s="70"/>
    </row>
    <row r="964" spans="1:17" x14ac:dyDescent="0.25">
      <c r="A964" s="40"/>
      <c r="B964" s="40"/>
      <c r="C964" s="40"/>
      <c r="D964" s="40"/>
      <c r="E964" s="40"/>
      <c r="F964" s="40"/>
      <c r="G964" s="40"/>
      <c r="H964" s="40"/>
      <c r="I964" s="40"/>
      <c r="J964" s="71"/>
      <c r="K964" s="67"/>
      <c r="L964" s="67"/>
      <c r="M964" s="67"/>
      <c r="N964" s="67"/>
      <c r="O964" s="67"/>
      <c r="Q964" s="70"/>
    </row>
    <row r="965" spans="1:17" x14ac:dyDescent="0.25">
      <c r="A965" s="40"/>
      <c r="B965" s="40"/>
      <c r="C965" s="40"/>
      <c r="D965" s="40"/>
      <c r="E965" s="40"/>
      <c r="F965" s="40"/>
      <c r="G965" s="40"/>
      <c r="H965" s="40"/>
      <c r="I965" s="40"/>
      <c r="J965" s="71"/>
      <c r="K965" s="67"/>
      <c r="L965" s="67"/>
      <c r="M965" s="67"/>
      <c r="N965" s="67"/>
      <c r="O965" s="67"/>
      <c r="Q965" s="70"/>
    </row>
    <row r="966" spans="1:17" x14ac:dyDescent="0.25">
      <c r="A966" s="40"/>
      <c r="B966" s="40"/>
      <c r="C966" s="40"/>
      <c r="D966" s="40"/>
      <c r="E966" s="40"/>
      <c r="F966" s="40"/>
      <c r="G966" s="40"/>
      <c r="H966" s="40"/>
      <c r="I966" s="40"/>
      <c r="J966" s="71"/>
      <c r="K966" s="67"/>
      <c r="L966" s="67"/>
      <c r="M966" s="67"/>
      <c r="N966" s="67"/>
      <c r="O966" s="67"/>
      <c r="Q966" s="70"/>
    </row>
    <row r="967" spans="1:17" x14ac:dyDescent="0.25">
      <c r="A967" s="40"/>
      <c r="B967" s="40"/>
      <c r="C967" s="40"/>
      <c r="D967" s="40"/>
      <c r="E967" s="40"/>
      <c r="F967" s="40"/>
      <c r="G967" s="40"/>
      <c r="H967" s="40"/>
      <c r="I967" s="40"/>
      <c r="J967" s="71"/>
      <c r="K967" s="67"/>
      <c r="L967" s="67"/>
      <c r="M967" s="67"/>
      <c r="N967" s="67"/>
      <c r="O967" s="67"/>
      <c r="Q967" s="70"/>
    </row>
    <row r="968" spans="1:17" x14ac:dyDescent="0.25">
      <c r="A968" s="40"/>
      <c r="B968" s="40"/>
      <c r="C968" s="40"/>
      <c r="D968" s="40"/>
      <c r="E968" s="40"/>
      <c r="F968" s="40"/>
      <c r="G968" s="40"/>
      <c r="H968" s="40"/>
      <c r="I968" s="40"/>
      <c r="J968" s="71"/>
      <c r="K968" s="67"/>
      <c r="L968" s="67"/>
      <c r="M968" s="67"/>
      <c r="N968" s="67"/>
      <c r="O968" s="67"/>
      <c r="Q968" s="70"/>
    </row>
    <row r="969" spans="1:17" x14ac:dyDescent="0.25">
      <c r="A969" s="40"/>
      <c r="B969" s="40"/>
      <c r="C969" s="40"/>
      <c r="D969" s="40"/>
      <c r="E969" s="40"/>
      <c r="F969" s="40"/>
      <c r="G969" s="40"/>
      <c r="H969" s="40"/>
      <c r="I969" s="40"/>
      <c r="J969" s="71"/>
      <c r="K969" s="67"/>
      <c r="L969" s="67"/>
      <c r="M969" s="67"/>
      <c r="N969" s="67"/>
      <c r="O969" s="67"/>
      <c r="Q969" s="70"/>
    </row>
    <row r="970" spans="1:17" x14ac:dyDescent="0.25">
      <c r="A970" s="40"/>
      <c r="B970" s="40"/>
      <c r="C970" s="40"/>
      <c r="D970" s="40"/>
      <c r="E970" s="40"/>
      <c r="F970" s="40"/>
      <c r="G970" s="40"/>
      <c r="H970" s="40"/>
      <c r="I970" s="40"/>
      <c r="J970" s="71"/>
      <c r="K970" s="67"/>
      <c r="L970" s="67"/>
      <c r="M970" s="67"/>
      <c r="N970" s="67"/>
      <c r="O970" s="67"/>
      <c r="Q970" s="70"/>
    </row>
    <row r="971" spans="1:17" x14ac:dyDescent="0.25">
      <c r="A971" s="40"/>
      <c r="B971" s="40"/>
      <c r="C971" s="40"/>
      <c r="D971" s="40"/>
      <c r="E971" s="40"/>
      <c r="F971" s="40"/>
      <c r="G971" s="40"/>
      <c r="H971" s="40"/>
      <c r="I971" s="40"/>
      <c r="J971" s="71"/>
      <c r="K971" s="67"/>
      <c r="L971" s="67"/>
      <c r="M971" s="67"/>
      <c r="N971" s="67"/>
      <c r="O971" s="67"/>
      <c r="Q971" s="70"/>
    </row>
    <row r="972" spans="1:17" x14ac:dyDescent="0.25">
      <c r="A972" s="40"/>
      <c r="B972" s="40"/>
      <c r="C972" s="40"/>
      <c r="D972" s="40"/>
      <c r="E972" s="40"/>
      <c r="F972" s="40"/>
      <c r="G972" s="40"/>
      <c r="H972" s="40"/>
      <c r="I972" s="40"/>
      <c r="J972" s="71"/>
      <c r="K972" s="67"/>
      <c r="L972" s="67"/>
      <c r="M972" s="67"/>
      <c r="N972" s="67"/>
      <c r="O972" s="67"/>
      <c r="Q972" s="70"/>
    </row>
    <row r="973" spans="1:17" x14ac:dyDescent="0.25">
      <c r="A973" s="40"/>
      <c r="B973" s="40"/>
      <c r="C973" s="40"/>
      <c r="D973" s="40"/>
      <c r="E973" s="40"/>
      <c r="F973" s="40"/>
      <c r="G973" s="40"/>
      <c r="H973" s="40"/>
      <c r="I973" s="40"/>
      <c r="J973" s="71"/>
      <c r="K973" s="67"/>
      <c r="L973" s="67"/>
      <c r="M973" s="67"/>
      <c r="N973" s="67"/>
      <c r="O973" s="67"/>
      <c r="Q973" s="70"/>
    </row>
    <row r="974" spans="1:17" x14ac:dyDescent="0.25">
      <c r="A974" s="40"/>
      <c r="B974" s="40"/>
      <c r="C974" s="40"/>
      <c r="D974" s="40"/>
      <c r="E974" s="40"/>
      <c r="F974" s="40"/>
      <c r="G974" s="40"/>
      <c r="H974" s="40"/>
      <c r="I974" s="40"/>
      <c r="J974" s="71"/>
      <c r="K974" s="67"/>
      <c r="L974" s="67"/>
      <c r="M974" s="67"/>
      <c r="N974" s="67"/>
      <c r="O974" s="67"/>
      <c r="Q974" s="70"/>
    </row>
    <row r="975" spans="1:17" x14ac:dyDescent="0.25">
      <c r="A975" s="40"/>
      <c r="B975" s="40"/>
      <c r="C975" s="40"/>
      <c r="D975" s="40"/>
      <c r="E975" s="40"/>
      <c r="F975" s="40"/>
      <c r="G975" s="40"/>
      <c r="H975" s="40"/>
      <c r="I975" s="40"/>
      <c r="J975" s="71"/>
      <c r="K975" s="67"/>
      <c r="L975" s="67"/>
      <c r="M975" s="67"/>
      <c r="N975" s="67"/>
      <c r="O975" s="67"/>
      <c r="Q975" s="70"/>
    </row>
    <row r="976" spans="1:17" x14ac:dyDescent="0.25">
      <c r="A976" s="40"/>
      <c r="B976" s="40"/>
      <c r="C976" s="40"/>
      <c r="D976" s="40"/>
      <c r="E976" s="40"/>
      <c r="F976" s="40"/>
      <c r="G976" s="40"/>
      <c r="H976" s="40"/>
      <c r="I976" s="40"/>
      <c r="J976" s="71"/>
      <c r="K976" s="67"/>
      <c r="L976" s="67"/>
      <c r="M976" s="67"/>
      <c r="N976" s="67"/>
      <c r="O976" s="67"/>
      <c r="Q976" s="70"/>
    </row>
    <row r="977" spans="1:17" x14ac:dyDescent="0.25">
      <c r="A977" s="40"/>
      <c r="B977" s="40"/>
      <c r="C977" s="40"/>
      <c r="D977" s="40"/>
      <c r="E977" s="40"/>
      <c r="F977" s="40"/>
      <c r="G977" s="40"/>
      <c r="H977" s="40"/>
      <c r="I977" s="40"/>
      <c r="J977" s="71"/>
      <c r="K977" s="67"/>
      <c r="L977" s="67"/>
      <c r="M977" s="67"/>
      <c r="N977" s="67"/>
      <c r="O977" s="67"/>
      <c r="Q977" s="70"/>
    </row>
    <row r="978" spans="1:17" x14ac:dyDescent="0.25">
      <c r="A978" s="40"/>
      <c r="B978" s="40"/>
      <c r="C978" s="40"/>
      <c r="D978" s="40"/>
      <c r="E978" s="40"/>
      <c r="F978" s="40"/>
      <c r="G978" s="40"/>
      <c r="H978" s="40"/>
      <c r="I978" s="40"/>
      <c r="J978" s="71"/>
      <c r="K978" s="67"/>
      <c r="L978" s="67"/>
      <c r="M978" s="67"/>
      <c r="N978" s="67"/>
      <c r="O978" s="67"/>
      <c r="Q978" s="70"/>
    </row>
    <row r="979" spans="1:17" x14ac:dyDescent="0.25">
      <c r="A979" s="40"/>
      <c r="B979" s="40"/>
      <c r="C979" s="40"/>
      <c r="D979" s="40"/>
      <c r="E979" s="40"/>
      <c r="F979" s="40"/>
      <c r="G979" s="40"/>
      <c r="H979" s="40"/>
      <c r="I979" s="40"/>
      <c r="J979" s="71"/>
      <c r="K979" s="67"/>
      <c r="L979" s="67"/>
      <c r="M979" s="67"/>
      <c r="N979" s="67"/>
      <c r="O979" s="67"/>
      <c r="Q979" s="70"/>
    </row>
  </sheetData>
  <mergeCells count="1">
    <mergeCell ref="A1:R1"/>
  </mergeCells>
  <pageMargins left="0.25" right="0.25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azienda - sett - 2022</vt:lpstr>
      <vt:lpstr>Foglio1</vt:lpstr>
      <vt:lpstr>'azienda - sett - 2022'!Area_stampa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TERRAVECCHIA CLAUDIA</dc:creator>
  <cp:lastModifiedBy>Manti Maria Delia</cp:lastModifiedBy>
  <cp:lastPrinted>2021-07-19T10:20:23Z</cp:lastPrinted>
  <dcterms:created xsi:type="dcterms:W3CDTF">2018-12-21T10:27:18Z</dcterms:created>
  <dcterms:modified xsi:type="dcterms:W3CDTF">2022-11-22T15:20:54Z</dcterms:modified>
</cp:coreProperties>
</file>