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55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57" i="1" l="1"/>
  <c r="G57" i="1"/>
  <c r="I54" i="1"/>
  <c r="H54" i="1"/>
  <c r="G54" i="1"/>
  <c r="G9" i="1"/>
  <c r="I9" i="1"/>
  <c r="G6" i="1"/>
  <c r="G4" i="1"/>
  <c r="E4" i="1"/>
  <c r="I4" i="1" s="1"/>
  <c r="D4" i="1"/>
  <c r="H4" i="1" s="1"/>
  <c r="C4" i="1"/>
  <c r="B2" i="1"/>
  <c r="A1" i="1"/>
  <c r="I15" i="1" l="1"/>
  <c r="I12" i="1"/>
  <c r="G12" i="1"/>
  <c r="H9" i="1"/>
  <c r="H6" i="1"/>
  <c r="I6" i="1"/>
  <c r="I57" i="1" l="1"/>
  <c r="H12" i="1"/>
  <c r="G15" i="1"/>
  <c r="I18" i="1"/>
  <c r="G18" i="1" l="1"/>
  <c r="I21" i="1"/>
  <c r="H15" i="1"/>
  <c r="H18" i="1" l="1"/>
  <c r="I24" i="1"/>
  <c r="G21" i="1"/>
  <c r="I27" i="1" l="1"/>
  <c r="G24" i="1"/>
  <c r="H21" i="1"/>
  <c r="H24" i="1" l="1"/>
  <c r="G27" i="1"/>
  <c r="I30" i="1"/>
  <c r="G30" i="1" l="1"/>
  <c r="I33" i="1"/>
  <c r="H27" i="1"/>
  <c r="I36" i="1" l="1"/>
  <c r="H30" i="1"/>
  <c r="G33" i="1"/>
  <c r="H33" i="1" l="1"/>
  <c r="G36" i="1"/>
  <c r="I39" i="1"/>
  <c r="G39" i="1" l="1"/>
  <c r="I42" i="1"/>
  <c r="H36" i="1"/>
  <c r="I51" i="1" l="1"/>
  <c r="I48" i="1"/>
  <c r="I45" i="1"/>
  <c r="H39" i="1"/>
  <c r="G42" i="1"/>
  <c r="H42" i="1" l="1"/>
  <c r="G51" i="1"/>
  <c r="G48" i="1"/>
  <c r="G45" i="1"/>
  <c r="H48" i="1" l="1"/>
  <c r="H45" i="1"/>
  <c r="H51" i="1"/>
</calcChain>
</file>

<file path=xl/sharedStrings.xml><?xml version="1.0" encoding="utf-8"?>
<sst xmlns="http://schemas.openxmlformats.org/spreadsheetml/2006/main" count="62" uniqueCount="45">
  <si>
    <t>702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</si>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</sst>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1" xfId="2" applyFont="1" applyBorder="1" applyAlignment="1" applyProtection="1">
      <alignment horizontal="center"/>
      <protection hidden="1"/>
    </xf>
    <xf numFmtId="0" fontId="4" fillId="0" borderId="0" xfId="2" applyFont="1" applyProtection="1"/>
    <xf numFmtId="0" fontId="5" fillId="0" borderId="0" xfId="2" applyFont="1" applyProtection="1"/>
    <xf numFmtId="0" fontId="6" fillId="0" borderId="0" xfId="2" applyFont="1" applyProtection="1"/>
    <xf numFmtId="14" fontId="5" fillId="0" borderId="0" xfId="2" applyNumberFormat="1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 wrapText="1"/>
    </xf>
    <xf numFmtId="0" fontId="0" fillId="0" borderId="0" xfId="0"/>
    <xf numFmtId="0" fontId="5" fillId="0" borderId="2" xfId="2" applyFont="1" applyBorder="1" applyAlignment="1" applyProtection="1">
      <alignment wrapText="1"/>
    </xf>
    <xf numFmtId="165" fontId="5" fillId="0" borderId="2" xfId="3" applyNumberFormat="1" applyFont="1" applyFill="1" applyBorder="1" applyProtection="1"/>
    <xf numFmtId="0" fontId="5" fillId="0" borderId="2" xfId="2" applyFont="1" applyBorder="1" applyProtection="1"/>
    <xf numFmtId="10" fontId="7" fillId="0" borderId="3" xfId="4" applyNumberFormat="1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wrapText="1"/>
    </xf>
    <xf numFmtId="166" fontId="5" fillId="0" borderId="4" xfId="2" applyNumberFormat="1" applyFont="1" applyFill="1" applyBorder="1" applyProtection="1"/>
    <xf numFmtId="0" fontId="5" fillId="0" borderId="4" xfId="2" applyFont="1" applyBorder="1" applyProtection="1"/>
    <xf numFmtId="10" fontId="7" fillId="0" borderId="5" xfId="4" applyNumberFormat="1" applyFont="1" applyBorder="1" applyAlignment="1" applyProtection="1">
      <alignment horizontal="center" vertical="center"/>
    </xf>
    <xf numFmtId="0" fontId="5" fillId="0" borderId="0" xfId="2" applyFont="1" applyAlignment="1" applyProtection="1">
      <alignment wrapText="1"/>
    </xf>
    <xf numFmtId="0" fontId="5" fillId="0" borderId="0" xfId="2" applyFont="1" applyFill="1" applyProtection="1"/>
    <xf numFmtId="10" fontId="8" fillId="0" borderId="0" xfId="2" applyNumberFormat="1" applyFont="1" applyProtection="1"/>
    <xf numFmtId="166" fontId="5" fillId="0" borderId="2" xfId="2" applyNumberFormat="1" applyFont="1" applyFill="1" applyBorder="1" applyProtection="1"/>
    <xf numFmtId="10" fontId="7" fillId="0" borderId="0" xfId="2" applyNumberFormat="1" applyFont="1" applyProtection="1"/>
    <xf numFmtId="0" fontId="5" fillId="0" borderId="6" xfId="2" applyFont="1" applyBorder="1" applyAlignment="1" applyProtection="1">
      <alignment wrapText="1"/>
    </xf>
    <xf numFmtId="166" fontId="5" fillId="0" borderId="6" xfId="2" applyNumberFormat="1" applyFont="1" applyFill="1" applyBorder="1" applyProtection="1"/>
    <xf numFmtId="0" fontId="5" fillId="0" borderId="6" xfId="2" applyFont="1" applyBorder="1" applyProtection="1"/>
    <xf numFmtId="10" fontId="7" fillId="0" borderId="7" xfId="4" applyNumberFormat="1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wrapText="1"/>
    </xf>
    <xf numFmtId="166" fontId="5" fillId="0" borderId="8" xfId="2" applyNumberFormat="1" applyFont="1" applyFill="1" applyBorder="1" applyProtection="1"/>
    <xf numFmtId="0" fontId="5" fillId="0" borderId="8" xfId="2" applyFont="1" applyBorder="1" applyProtection="1"/>
    <xf numFmtId="10" fontId="7" fillId="0" borderId="9" xfId="4" applyNumberFormat="1" applyFont="1" applyBorder="1" applyAlignment="1" applyProtection="1">
      <alignment horizontal="center" vertical="center"/>
    </xf>
    <xf numFmtId="10" fontId="7" fillId="0" borderId="10" xfId="4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4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4" applyNumberFormat="1" applyFont="1" applyBorder="1" applyAlignment="1" applyProtection="1">
      <alignment horizontal="center" vertical="center"/>
    </xf>
    <xf numFmtId="10" fontId="10" fillId="0" borderId="10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5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wrapText="1"/>
    </xf>
    <xf numFmtId="166" fontId="5" fillId="0" borderId="0" xfId="2" applyNumberFormat="1" applyFont="1" applyFill="1" applyBorder="1" applyProtection="1"/>
    <xf numFmtId="0" fontId="5" fillId="0" borderId="0" xfId="2" applyFont="1" applyBorder="1" applyProtection="1"/>
    <xf numFmtId="0" fontId="4" fillId="0" borderId="13" xfId="2" applyFont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horizontal="center" vertical="center"/>
    </xf>
    <xf numFmtId="0" fontId="0" fillId="0" borderId="0" xfId="0" applyAlignment="1">
      <alignment wrapText="1"/>
    </xf>
  </cellXfs>
  <cellStyles count="5">
    <cellStyle name="Migliaia 2" xfId="3"/>
    <cellStyle name="Normale" xfId="0" builtinId="0"/>
    <cellStyle name="Normale 2 2" xfId="1"/>
    <cellStyle name="Normale 2_conto_economico_trimestrale_TRIM_1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genovese\AppData\Local\Microsoft\Windows\INetCache\Content.Outlook\CYBZHZZB\bilancio_20200204_1801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Dettaglio_CE_Ric"/>
      <sheetName val="NI-118"/>
      <sheetName val="NI-Ric"/>
      <sheetName val="NI-Ter"/>
      <sheetName val="ESTR_PREC"/>
      <sheetName val="NI-Soc"/>
      <sheetName val="Dettaglio_CE_Soc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SANTI PAOLO E CARLO</v>
          </cell>
        </row>
        <row r="3">
          <cell r="B3" t="str">
            <v>2020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0">
          <cell r="N10" t="str">
            <v>Preconsuntivo al  31/12/2019</v>
          </cell>
          <cell r="O10" t="str">
            <v>Preventivo al  31/12/2020</v>
          </cell>
          <cell r="R10" t="str">
            <v>Budget primo trimestre 2020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C6" sqref="C6:E58"/>
    </sheetView>
  </sheetViews>
  <sheetFormatPr defaultRowHeight="15" x14ac:dyDescent="0.25"/>
  <cols>
    <col min="2" max="2" width="33.140625" customWidth="1"/>
    <col min="3" max="3" width="16.140625" customWidth="1"/>
    <col min="4" max="4" width="14.85546875" bestFit="1" customWidth="1"/>
    <col min="5" max="5" width="22.28515625" customWidth="1"/>
    <col min="6" max="6" width="6.140625" customWidth="1"/>
    <col min="7" max="7" width="16.5703125" customWidth="1"/>
    <col min="8" max="8" width="14.140625" customWidth="1"/>
    <col min="9" max="9" width="13.140625" customWidth="1"/>
  </cols>
  <sheetData>
    <row r="1" spans="1:9" ht="20.25" x14ac:dyDescent="0.25">
      <c r="A1" s="1" t="str">
        <f>"AZIENDE SOCIO SANITARIE TERRITORIALI - INDICATORI DI BILANCIO " &amp; ([1]Info!$B$5) &amp; " " &amp;[1]Info!$B$3</f>
        <v>AZIENDE SOCIO SANITARIE TERRITORIALI - INDICATORI DI BILANCIO Preventivo 2020</v>
      </c>
      <c r="B1" s="1"/>
      <c r="C1" s="1"/>
      <c r="D1" s="1"/>
      <c r="E1" s="1"/>
      <c r="F1" s="1"/>
      <c r="G1" s="1"/>
      <c r="H1" s="1"/>
      <c r="I1" s="1"/>
    </row>
    <row r="2" spans="1:9" ht="16.5" x14ac:dyDescent="0.3">
      <c r="A2" s="2" t="s">
        <v>0</v>
      </c>
      <c r="B2" s="3" t="str">
        <f>[1]Info!$C$2</f>
        <v>ASST SANTI PAOLO E CARLO</v>
      </c>
      <c r="C2" s="4"/>
      <c r="D2" s="4"/>
      <c r="E2" s="4"/>
      <c r="F2" s="4"/>
      <c r="G2" s="4"/>
      <c r="H2" s="4"/>
      <c r="I2" s="4"/>
    </row>
    <row r="3" spans="1:9" ht="16.5" x14ac:dyDescent="0.3">
      <c r="A3" s="4"/>
      <c r="B3" s="4"/>
      <c r="C3" s="4"/>
      <c r="D3" s="4"/>
      <c r="E3" s="4"/>
      <c r="F3" s="4"/>
      <c r="G3" s="4"/>
      <c r="H3" s="4"/>
      <c r="I3" s="4"/>
    </row>
    <row r="4" spans="1:9" ht="71.25" x14ac:dyDescent="0.3">
      <c r="A4" s="5" t="s">
        <v>1</v>
      </c>
      <c r="B4" s="4"/>
      <c r="C4" s="6" t="str">
        <f>+'[1]NI-San'!N10</f>
        <v>Preconsuntivo al  31/12/2019</v>
      </c>
      <c r="D4" s="7" t="str">
        <f>+'[1]NI-San'!O10</f>
        <v>Preventivo al  31/12/2020</v>
      </c>
      <c r="E4" s="7" t="str">
        <f>'[1]NI-San'!R10</f>
        <v>Budget primo trimestre 2020</v>
      </c>
      <c r="F4" s="8"/>
      <c r="G4" s="9" t="str">
        <f>+C4</f>
        <v>Preconsuntivo al  31/12/2019</v>
      </c>
      <c r="H4" s="9" t="str">
        <f>+D4</f>
        <v>Preventivo al  31/12/2020</v>
      </c>
      <c r="I4" s="9" t="str">
        <f>E4</f>
        <v>Budget primo trimestre 2020</v>
      </c>
    </row>
    <row r="5" spans="1:9" ht="16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6.5" x14ac:dyDescent="0.3">
      <c r="A6" s="10" t="s">
        <v>2</v>
      </c>
      <c r="B6" s="11" t="s">
        <v>3</v>
      </c>
      <c r="C6" s="12">
        <v>194021421</v>
      </c>
      <c r="D6" s="12">
        <v>195812161</v>
      </c>
      <c r="E6" s="12">
        <v>48953014</v>
      </c>
      <c r="F6" s="13"/>
      <c r="G6" s="14">
        <f>IF(C7=0,0,+C6/C7)</f>
        <v>0.56009410516645619</v>
      </c>
      <c r="H6" s="14">
        <f>IF(D7=0,0,+D6/D7)</f>
        <v>0.57220478584977641</v>
      </c>
      <c r="I6" s="14">
        <f>+E6/E7</f>
        <v>0.55090315320475802</v>
      </c>
    </row>
    <row r="7" spans="1:9" ht="33" x14ac:dyDescent="0.3">
      <c r="A7" s="10"/>
      <c r="B7" s="15" t="s">
        <v>4</v>
      </c>
      <c r="C7" s="16">
        <v>346408611</v>
      </c>
      <c r="D7" s="16">
        <v>342206437</v>
      </c>
      <c r="E7" s="16">
        <v>88859564</v>
      </c>
      <c r="F7" s="17"/>
      <c r="G7" s="18"/>
      <c r="H7" s="18"/>
      <c r="I7" s="18"/>
    </row>
    <row r="8" spans="1:9" ht="17.25" x14ac:dyDescent="0.3">
      <c r="A8" s="4"/>
      <c r="B8" s="19"/>
      <c r="C8" s="20"/>
      <c r="D8" s="20"/>
      <c r="E8" s="20"/>
      <c r="F8" s="4"/>
      <c r="G8" s="21"/>
      <c r="H8" s="21"/>
      <c r="I8" s="21"/>
    </row>
    <row r="9" spans="1:9" ht="16.5" x14ac:dyDescent="0.3">
      <c r="A9" s="10" t="s">
        <v>5</v>
      </c>
      <c r="B9" s="11" t="s">
        <v>6</v>
      </c>
      <c r="C9" s="22">
        <v>181440115</v>
      </c>
      <c r="D9" s="22">
        <v>177737896</v>
      </c>
      <c r="E9" s="22">
        <v>44434472</v>
      </c>
      <c r="F9" s="13"/>
      <c r="G9" s="14">
        <f>IF(C10=0,0,+C9/C10)</f>
        <v>0.523774840574041</v>
      </c>
      <c r="H9" s="14">
        <f>IF(D10=0,0,+D9/D10)</f>
        <v>0.5193879389241296</v>
      </c>
      <c r="I9" s="14">
        <f>+E9/E10</f>
        <v>0.50005277991235697</v>
      </c>
    </row>
    <row r="10" spans="1:9" ht="33" x14ac:dyDescent="0.3">
      <c r="A10" s="10"/>
      <c r="B10" s="15" t="s">
        <v>4</v>
      </c>
      <c r="C10" s="16">
        <v>346408611</v>
      </c>
      <c r="D10" s="16">
        <v>342206437</v>
      </c>
      <c r="E10" s="16">
        <v>88859564</v>
      </c>
      <c r="F10" s="17"/>
      <c r="G10" s="18"/>
      <c r="H10" s="18"/>
      <c r="I10" s="18"/>
    </row>
    <row r="11" spans="1:9" ht="16.5" x14ac:dyDescent="0.3">
      <c r="A11" s="4"/>
      <c r="B11" s="19"/>
      <c r="C11" s="20"/>
      <c r="D11" s="20"/>
      <c r="E11" s="20"/>
      <c r="F11" s="4"/>
      <c r="G11" s="23"/>
      <c r="H11" s="23"/>
      <c r="I11" s="23"/>
    </row>
    <row r="12" spans="1:9" ht="16.5" x14ac:dyDescent="0.3">
      <c r="A12" s="10" t="s">
        <v>7</v>
      </c>
      <c r="B12" s="24" t="s">
        <v>8</v>
      </c>
      <c r="C12" s="25">
        <v>81891877</v>
      </c>
      <c r="D12" s="25">
        <v>80766757</v>
      </c>
      <c r="E12" s="25">
        <v>20191690</v>
      </c>
      <c r="F12" s="26"/>
      <c r="G12" s="14">
        <f>IF(C13=0,0,+C12/C13)</f>
        <v>0.23640254427739962</v>
      </c>
      <c r="H12" s="14">
        <f>IF(D13=0,0,+D12/D13)</f>
        <v>0.23601764393461716</v>
      </c>
      <c r="I12" s="27">
        <f>+E12/E13</f>
        <v>0.22723147730051882</v>
      </c>
    </row>
    <row r="13" spans="1:9" ht="33" x14ac:dyDescent="0.3">
      <c r="A13" s="10"/>
      <c r="B13" s="28" t="s">
        <v>4</v>
      </c>
      <c r="C13" s="29">
        <v>346408611</v>
      </c>
      <c r="D13" s="29">
        <v>342206437</v>
      </c>
      <c r="E13" s="29">
        <v>88859564</v>
      </c>
      <c r="F13" s="30"/>
      <c r="G13" s="31"/>
      <c r="H13" s="32"/>
      <c r="I13" s="32"/>
    </row>
    <row r="14" spans="1:9" ht="16.5" x14ac:dyDescent="0.3">
      <c r="A14" s="5"/>
      <c r="B14" s="19"/>
      <c r="C14" s="20"/>
      <c r="D14" s="20"/>
      <c r="E14" s="20"/>
      <c r="F14" s="4"/>
      <c r="G14" s="33"/>
      <c r="H14" s="33"/>
      <c r="I14" s="33"/>
    </row>
    <row r="15" spans="1:9" ht="17.25" x14ac:dyDescent="0.25">
      <c r="A15" s="10" t="s">
        <v>9</v>
      </c>
      <c r="B15" s="34" t="s">
        <v>10</v>
      </c>
      <c r="C15" s="35">
        <v>44890299</v>
      </c>
      <c r="D15" s="35">
        <v>44147812</v>
      </c>
      <c r="E15" s="35">
        <v>11036953</v>
      </c>
      <c r="F15" s="36"/>
      <c r="G15" s="14">
        <f>IF(C16=0,0,+C15/C16)</f>
        <v>0.12958771108608499</v>
      </c>
      <c r="H15" s="14">
        <f>IF(D16=0,0,+D15/D16)</f>
        <v>0.12900929739086117</v>
      </c>
      <c r="I15" s="37">
        <f>+E15/E16</f>
        <v>0.12420669766059171</v>
      </c>
    </row>
    <row r="16" spans="1:9" ht="29.25" x14ac:dyDescent="0.25">
      <c r="A16" s="10"/>
      <c r="B16" s="38" t="s">
        <v>4</v>
      </c>
      <c r="C16" s="39">
        <v>346408611</v>
      </c>
      <c r="D16" s="39">
        <v>342206437</v>
      </c>
      <c r="E16" s="39">
        <v>88859564</v>
      </c>
      <c r="F16" s="40"/>
      <c r="G16" s="41"/>
      <c r="H16" s="42"/>
      <c r="I16" s="42"/>
    </row>
    <row r="17" spans="1:9" ht="15.75" x14ac:dyDescent="0.25">
      <c r="A17" s="43"/>
      <c r="B17" s="43"/>
      <c r="C17" s="44"/>
      <c r="D17" s="44"/>
      <c r="E17" s="44"/>
      <c r="F17" s="43"/>
      <c r="G17" s="33"/>
      <c r="H17" s="33"/>
      <c r="I17" s="33"/>
    </row>
    <row r="18" spans="1:9" ht="17.25" x14ac:dyDescent="0.25">
      <c r="A18" s="10" t="s">
        <v>11</v>
      </c>
      <c r="B18" s="34" t="s">
        <v>12</v>
      </c>
      <c r="C18" s="35">
        <v>7248922</v>
      </c>
      <c r="D18" s="35">
        <v>7151692</v>
      </c>
      <c r="E18" s="35">
        <v>1787923</v>
      </c>
      <c r="F18" s="36"/>
      <c r="G18" s="14">
        <f>IF(C19=0,0,+C18/C19)</f>
        <v>2.0925929003537385E-2</v>
      </c>
      <c r="H18" s="14">
        <f>IF(D19=0,0,+D18/D19)</f>
        <v>2.0898765267819905E-2</v>
      </c>
      <c r="I18" s="37">
        <f>+E18/E19</f>
        <v>2.0120771693185439E-2</v>
      </c>
    </row>
    <row r="19" spans="1:9" ht="29.25" x14ac:dyDescent="0.25">
      <c r="A19" s="10"/>
      <c r="B19" s="38" t="s">
        <v>4</v>
      </c>
      <c r="C19" s="39">
        <v>346408611</v>
      </c>
      <c r="D19" s="39">
        <v>342206437</v>
      </c>
      <c r="E19" s="39">
        <v>88859564</v>
      </c>
      <c r="F19" s="40"/>
      <c r="G19" s="41"/>
      <c r="H19" s="42"/>
      <c r="I19" s="42"/>
    </row>
    <row r="20" spans="1:9" ht="15.75" x14ac:dyDescent="0.25">
      <c r="A20" s="43"/>
      <c r="B20" s="43"/>
      <c r="C20" s="44"/>
      <c r="D20" s="44"/>
      <c r="E20" s="44"/>
      <c r="F20" s="43"/>
      <c r="G20" s="33"/>
      <c r="H20" s="33"/>
      <c r="I20" s="33"/>
    </row>
    <row r="21" spans="1:9" ht="29.25" x14ac:dyDescent="0.25">
      <c r="A21" s="10" t="s">
        <v>13</v>
      </c>
      <c r="B21" s="34" t="s">
        <v>14</v>
      </c>
      <c r="C21" s="35">
        <v>3003447</v>
      </c>
      <c r="D21" s="35">
        <v>2997732</v>
      </c>
      <c r="E21" s="35">
        <v>749433</v>
      </c>
      <c r="F21" s="36"/>
      <c r="G21" s="14">
        <f>IF(C22=0,0,+C21/C22)</f>
        <v>8.6702434772904652E-3</v>
      </c>
      <c r="H21" s="14">
        <f>IF(D22=0,0,+D21/D22)</f>
        <v>8.7600105546816465E-3</v>
      </c>
      <c r="I21" s="37">
        <f>+E21/E22</f>
        <v>8.4339036369793577E-3</v>
      </c>
    </row>
    <row r="22" spans="1:9" ht="29.25" x14ac:dyDescent="0.25">
      <c r="A22" s="10"/>
      <c r="B22" s="38" t="s">
        <v>4</v>
      </c>
      <c r="C22" s="39">
        <v>346408611</v>
      </c>
      <c r="D22" s="39">
        <v>342206437</v>
      </c>
      <c r="E22" s="39">
        <v>88859564</v>
      </c>
      <c r="F22" s="40"/>
      <c r="G22" s="41"/>
      <c r="H22" s="42"/>
      <c r="I22" s="42"/>
    </row>
    <row r="23" spans="1:9" ht="15.75" x14ac:dyDescent="0.25">
      <c r="A23" s="43"/>
      <c r="B23" s="43"/>
      <c r="C23" s="44"/>
      <c r="D23" s="44"/>
      <c r="E23" s="44"/>
      <c r="F23" s="43"/>
      <c r="G23" s="33"/>
      <c r="H23" s="33"/>
      <c r="I23" s="33"/>
    </row>
    <row r="24" spans="1:9" ht="17.25" x14ac:dyDescent="0.25">
      <c r="A24" s="10" t="s">
        <v>15</v>
      </c>
      <c r="B24" s="34" t="s">
        <v>16</v>
      </c>
      <c r="C24" s="35">
        <v>7092598</v>
      </c>
      <c r="D24" s="35">
        <v>7065976</v>
      </c>
      <c r="E24" s="35">
        <v>1766494</v>
      </c>
      <c r="F24" s="36"/>
      <c r="G24" s="14">
        <f>IF(C25=0,0,+C24/C25)</f>
        <v>2.0474658466270054E-2</v>
      </c>
      <c r="H24" s="14">
        <f>IF(D25=0,0,+D24/D25)</f>
        <v>2.0648284883080677E-2</v>
      </c>
      <c r="I24" s="37">
        <f>+E24/E25</f>
        <v>1.9879615884678434E-2</v>
      </c>
    </row>
    <row r="25" spans="1:9" ht="29.25" x14ac:dyDescent="0.25">
      <c r="A25" s="10"/>
      <c r="B25" s="38" t="s">
        <v>4</v>
      </c>
      <c r="C25" s="39">
        <v>346408611</v>
      </c>
      <c r="D25" s="39">
        <v>342206437</v>
      </c>
      <c r="E25" s="39">
        <v>88859564</v>
      </c>
      <c r="F25" s="40"/>
      <c r="G25" s="41"/>
      <c r="H25" s="42"/>
      <c r="I25" s="42"/>
    </row>
    <row r="26" spans="1:9" ht="15.75" x14ac:dyDescent="0.25">
      <c r="A26" s="45"/>
      <c r="B26" s="46"/>
      <c r="C26" s="47"/>
      <c r="D26" s="47"/>
      <c r="E26" s="47"/>
      <c r="F26" s="48"/>
      <c r="G26" s="33"/>
      <c r="H26" s="33"/>
      <c r="I26" s="33"/>
    </row>
    <row r="27" spans="1:9" ht="16.5" x14ac:dyDescent="0.3">
      <c r="A27" s="10" t="s">
        <v>17</v>
      </c>
      <c r="B27" s="24" t="s">
        <v>18</v>
      </c>
      <c r="C27" s="25">
        <v>1368747</v>
      </c>
      <c r="D27" s="25">
        <v>1379124</v>
      </c>
      <c r="E27" s="25">
        <v>344781</v>
      </c>
      <c r="F27" s="26"/>
      <c r="G27" s="14">
        <f>IF(C28=0,0,+C27/C28)</f>
        <v>3.9512499301006115E-3</v>
      </c>
      <c r="H27" s="14">
        <f>IF(D28=0,0,+D27/D28)</f>
        <v>4.0300936828958599E-3</v>
      </c>
      <c r="I27" s="27">
        <f>+E27/E28</f>
        <v>3.8800663032737817E-3</v>
      </c>
    </row>
    <row r="28" spans="1:9" ht="33" x14ac:dyDescent="0.3">
      <c r="A28" s="10"/>
      <c r="B28" s="28" t="s">
        <v>4</v>
      </c>
      <c r="C28" s="29">
        <v>346408611</v>
      </c>
      <c r="D28" s="29">
        <v>342206437</v>
      </c>
      <c r="E28" s="29">
        <v>88859564</v>
      </c>
      <c r="F28" s="30"/>
      <c r="G28" s="31"/>
      <c r="H28" s="32"/>
      <c r="I28" s="32"/>
    </row>
    <row r="29" spans="1:9" ht="16.5" x14ac:dyDescent="0.3">
      <c r="A29" s="5"/>
      <c r="B29" s="19"/>
      <c r="C29" s="20"/>
      <c r="D29" s="20"/>
      <c r="E29" s="20"/>
      <c r="F29" s="4"/>
      <c r="G29" s="33"/>
      <c r="H29" s="33"/>
      <c r="I29" s="33"/>
    </row>
    <row r="30" spans="1:9" ht="66" x14ac:dyDescent="0.3">
      <c r="A30" s="10" t="s">
        <v>19</v>
      </c>
      <c r="B30" s="24" t="s">
        <v>20</v>
      </c>
      <c r="C30" s="49">
        <v>16159367</v>
      </c>
      <c r="D30" s="49">
        <v>14840553</v>
      </c>
      <c r="E30" s="49">
        <v>3710137</v>
      </c>
      <c r="F30" s="26"/>
      <c r="G30" s="14">
        <f>IF(C31=0,0,+C30/C31)</f>
        <v>4.6648283232197135E-2</v>
      </c>
      <c r="H30" s="14">
        <f>IF(D31=0,0,+D30/D31)</f>
        <v>4.3367252615414714E-2</v>
      </c>
      <c r="I30" s="27">
        <f>+E30/E31</f>
        <v>4.1752815712667687E-2</v>
      </c>
    </row>
    <row r="31" spans="1:9" ht="33" x14ac:dyDescent="0.3">
      <c r="A31" s="10"/>
      <c r="B31" s="28" t="s">
        <v>4</v>
      </c>
      <c r="C31" s="29">
        <v>346408611</v>
      </c>
      <c r="D31" s="29">
        <v>342206437</v>
      </c>
      <c r="E31" s="29">
        <v>88859564</v>
      </c>
      <c r="F31" s="30"/>
      <c r="G31" s="31"/>
      <c r="H31" s="32"/>
      <c r="I31" s="32"/>
    </row>
    <row r="32" spans="1:9" ht="16.5" x14ac:dyDescent="0.3">
      <c r="A32" s="5"/>
      <c r="B32" s="19"/>
      <c r="C32" s="20"/>
      <c r="D32" s="20"/>
      <c r="E32" s="20"/>
      <c r="F32" s="4"/>
      <c r="G32" s="33"/>
      <c r="H32" s="33"/>
      <c r="I32" s="33"/>
    </row>
    <row r="33" spans="1:9" ht="49.5" x14ac:dyDescent="0.3">
      <c r="A33" s="10" t="s">
        <v>21</v>
      </c>
      <c r="B33" s="24" t="s">
        <v>22</v>
      </c>
      <c r="C33" s="49">
        <v>6161309</v>
      </c>
      <c r="D33" s="49">
        <v>6405550</v>
      </c>
      <c r="E33" s="49">
        <v>1601387</v>
      </c>
      <c r="F33" s="26"/>
      <c r="G33" s="14">
        <f>IF(C34=0,0,+C33/C34)</f>
        <v>1.7786246658862647E-2</v>
      </c>
      <c r="H33" s="14">
        <f>IF(D34=0,0,+D33/D34)</f>
        <v>1.8718379631181514E-2</v>
      </c>
      <c r="I33" s="27">
        <f>+E33/E34</f>
        <v>1.8021549149172058E-2</v>
      </c>
    </row>
    <row r="34" spans="1:9" ht="33" x14ac:dyDescent="0.3">
      <c r="A34" s="10"/>
      <c r="B34" s="28" t="s">
        <v>4</v>
      </c>
      <c r="C34" s="29">
        <v>346408611</v>
      </c>
      <c r="D34" s="29">
        <v>342206437</v>
      </c>
      <c r="E34" s="29">
        <v>88859564</v>
      </c>
      <c r="F34" s="30"/>
      <c r="G34" s="31"/>
      <c r="H34" s="32"/>
      <c r="I34" s="32"/>
    </row>
    <row r="35" spans="1:9" ht="16.5" x14ac:dyDescent="0.3">
      <c r="A35" s="5"/>
      <c r="B35" s="19"/>
      <c r="C35" s="20"/>
      <c r="D35" s="20"/>
      <c r="E35" s="20"/>
      <c r="F35" s="4"/>
      <c r="G35" s="33"/>
      <c r="H35" s="33"/>
      <c r="I35" s="33"/>
    </row>
    <row r="36" spans="1:9" ht="16.5" x14ac:dyDescent="0.3">
      <c r="A36" s="10" t="s">
        <v>23</v>
      </c>
      <c r="B36" s="24" t="s">
        <v>24</v>
      </c>
      <c r="C36" s="25">
        <v>44813597</v>
      </c>
      <c r="D36" s="25">
        <v>43616140</v>
      </c>
      <c r="E36" s="25">
        <v>10904035</v>
      </c>
      <c r="F36" s="26"/>
      <c r="G36" s="14">
        <f>IF(C37=0,0,+C36/C37)</f>
        <v>0.12936629049328108</v>
      </c>
      <c r="H36" s="14">
        <f>IF(D37=0,0,+D36/D37)</f>
        <v>0.12745563871435883</v>
      </c>
      <c r="I36" s="27">
        <f>+E36/E37</f>
        <v>0.12271087668177171</v>
      </c>
    </row>
    <row r="37" spans="1:9" ht="33" x14ac:dyDescent="0.3">
      <c r="A37" s="10"/>
      <c r="B37" s="28" t="s">
        <v>4</v>
      </c>
      <c r="C37" s="29">
        <v>346408611</v>
      </c>
      <c r="D37" s="29">
        <v>342206437</v>
      </c>
      <c r="E37" s="29">
        <v>88859564</v>
      </c>
      <c r="F37" s="30"/>
      <c r="G37" s="31"/>
      <c r="H37" s="32"/>
      <c r="I37" s="32"/>
    </row>
    <row r="38" spans="1:9" ht="16.5" x14ac:dyDescent="0.3">
      <c r="A38" s="5"/>
      <c r="B38" s="19"/>
      <c r="C38" s="20"/>
      <c r="D38" s="20"/>
      <c r="E38" s="20"/>
      <c r="F38" s="4"/>
      <c r="G38" s="33"/>
      <c r="H38" s="33"/>
      <c r="I38" s="33"/>
    </row>
    <row r="39" spans="1:9" ht="49.5" x14ac:dyDescent="0.3">
      <c r="A39" s="50" t="s">
        <v>25</v>
      </c>
      <c r="B39" s="24" t="s">
        <v>26</v>
      </c>
      <c r="C39" s="49">
        <v>11723</v>
      </c>
      <c r="D39" s="49">
        <v>11724</v>
      </c>
      <c r="E39" s="49">
        <v>2931</v>
      </c>
      <c r="F39" s="26"/>
      <c r="G39" s="14">
        <f>IF(C40=0,0,+C39/C40)</f>
        <v>3.3841537501502816E-5</v>
      </c>
      <c r="H39" s="14">
        <f>IF(D40=0,0,+D39/D40)</f>
        <v>3.4260021824194965E-5</v>
      </c>
      <c r="I39" s="27">
        <f>+E39/E40</f>
        <v>3.2984631794952314E-5</v>
      </c>
    </row>
    <row r="40" spans="1:9" ht="33" x14ac:dyDescent="0.3">
      <c r="A40" s="51"/>
      <c r="B40" s="28" t="s">
        <v>4</v>
      </c>
      <c r="C40" s="29">
        <v>346408611</v>
      </c>
      <c r="D40" s="29">
        <v>342206437</v>
      </c>
      <c r="E40" s="29">
        <v>88859564</v>
      </c>
      <c r="F40" s="30"/>
      <c r="G40" s="31"/>
      <c r="H40" s="32"/>
      <c r="I40" s="32"/>
    </row>
    <row r="41" spans="1:9" ht="16.5" x14ac:dyDescent="0.3">
      <c r="A41" s="5"/>
      <c r="B41" s="19"/>
      <c r="C41" s="20"/>
      <c r="D41" s="20"/>
      <c r="E41" s="20"/>
      <c r="F41" s="4"/>
      <c r="G41" s="33"/>
      <c r="H41" s="33"/>
      <c r="I41" s="33"/>
    </row>
    <row r="42" spans="1:9" ht="33" x14ac:dyDescent="0.3">
      <c r="A42" s="50" t="s">
        <v>27</v>
      </c>
      <c r="B42" s="24" t="s">
        <v>28</v>
      </c>
      <c r="C42" s="49">
        <v>7326211</v>
      </c>
      <c r="D42" s="49">
        <v>7440560</v>
      </c>
      <c r="E42" s="49">
        <v>1860140</v>
      </c>
      <c r="F42" s="26"/>
      <c r="G42" s="14">
        <f>IF(C43=0,0,+C42/C43)</f>
        <v>2.1149044126966002E-2</v>
      </c>
      <c r="H42" s="14">
        <f>IF(D43=0,0,+D42/D43)</f>
        <v>2.1742899009231671E-2</v>
      </c>
      <c r="I42" s="27">
        <f>+E42/E43</f>
        <v>2.0933481060069124E-2</v>
      </c>
    </row>
    <row r="43" spans="1:9" ht="33" x14ac:dyDescent="0.3">
      <c r="A43" s="51"/>
      <c r="B43" s="28" t="s">
        <v>4</v>
      </c>
      <c r="C43" s="29">
        <v>346408611</v>
      </c>
      <c r="D43" s="29">
        <v>342206437</v>
      </c>
      <c r="E43" s="29">
        <v>88859564</v>
      </c>
      <c r="F43" s="30"/>
      <c r="G43" s="31"/>
      <c r="H43" s="32"/>
      <c r="I43" s="32"/>
    </row>
    <row r="44" spans="1:9" ht="16.5" x14ac:dyDescent="0.3">
      <c r="A44" s="5"/>
      <c r="B44" s="19"/>
      <c r="C44" s="20"/>
      <c r="D44" s="20"/>
      <c r="E44" s="20"/>
      <c r="F44" s="4"/>
      <c r="G44" s="33"/>
      <c r="H44" s="33"/>
      <c r="I44" s="33"/>
    </row>
    <row r="45" spans="1:9" ht="16.5" x14ac:dyDescent="0.3">
      <c r="A45" s="50" t="s">
        <v>29</v>
      </c>
      <c r="B45" s="24" t="s">
        <v>30</v>
      </c>
      <c r="C45" s="25">
        <v>5411751</v>
      </c>
      <c r="D45" s="25">
        <v>5541952</v>
      </c>
      <c r="E45" s="25">
        <v>1385488</v>
      </c>
      <c r="F45" s="26"/>
      <c r="G45" s="14">
        <f>IF(C46=0,0,+C45/C46)</f>
        <v>1.5622449408453072E-2</v>
      </c>
      <c r="H45" s="14">
        <f>IF(D46=0,0,+D45/D46)</f>
        <v>1.6194762578355591E-2</v>
      </c>
      <c r="I45" s="27">
        <f>+E45/E46</f>
        <v>1.5591883840438379E-2</v>
      </c>
    </row>
    <row r="46" spans="1:9" ht="33" x14ac:dyDescent="0.3">
      <c r="A46" s="51"/>
      <c r="B46" s="28" t="s">
        <v>4</v>
      </c>
      <c r="C46" s="29">
        <v>346408611</v>
      </c>
      <c r="D46" s="29">
        <v>342206437</v>
      </c>
      <c r="E46" s="29">
        <v>88859564</v>
      </c>
      <c r="F46" s="30"/>
      <c r="G46" s="31"/>
      <c r="H46" s="32"/>
      <c r="I46" s="32"/>
    </row>
    <row r="47" spans="1:9" ht="16.5" x14ac:dyDescent="0.3">
      <c r="A47" s="52"/>
      <c r="B47" s="53"/>
      <c r="C47" s="54"/>
      <c r="D47" s="54"/>
      <c r="E47" s="54"/>
      <c r="F47" s="55"/>
      <c r="G47" s="33"/>
      <c r="H47" s="33"/>
      <c r="I47" s="33"/>
    </row>
    <row r="48" spans="1:9" ht="16.5" x14ac:dyDescent="0.3">
      <c r="A48" s="50" t="s">
        <v>31</v>
      </c>
      <c r="B48" s="24" t="s">
        <v>32</v>
      </c>
      <c r="C48" s="25">
        <v>0</v>
      </c>
      <c r="D48" s="25">
        <v>0</v>
      </c>
      <c r="E48" s="25">
        <v>0</v>
      </c>
      <c r="F48" s="26"/>
      <c r="G48" s="14">
        <f>IF(C49=0,0,+C48/C49)</f>
        <v>0</v>
      </c>
      <c r="H48" s="14">
        <f>IF(D49=0,0,+D48/D49)</f>
        <v>0</v>
      </c>
      <c r="I48" s="27">
        <f>+E48/E49</f>
        <v>0</v>
      </c>
    </row>
    <row r="49" spans="1:9" ht="33" x14ac:dyDescent="0.3">
      <c r="A49" s="51"/>
      <c r="B49" s="28" t="s">
        <v>4</v>
      </c>
      <c r="C49" s="29">
        <v>346408611</v>
      </c>
      <c r="D49" s="29">
        <v>342206437</v>
      </c>
      <c r="E49" s="29">
        <v>88859564</v>
      </c>
      <c r="F49" s="30"/>
      <c r="G49" s="31"/>
      <c r="H49" s="32"/>
      <c r="I49" s="32"/>
    </row>
    <row r="50" spans="1:9" ht="16.5" x14ac:dyDescent="0.3">
      <c r="A50" s="4"/>
      <c r="B50" s="28"/>
      <c r="C50" s="20"/>
      <c r="D50" s="20"/>
      <c r="E50" s="20"/>
      <c r="F50" s="4"/>
      <c r="G50" s="23"/>
      <c r="H50" s="23"/>
      <c r="I50" s="23"/>
    </row>
    <row r="51" spans="1:9" ht="16.5" x14ac:dyDescent="0.3">
      <c r="A51" s="56" t="s">
        <v>33</v>
      </c>
      <c r="B51" s="11" t="s">
        <v>34</v>
      </c>
      <c r="C51" s="12">
        <v>403294053</v>
      </c>
      <c r="D51" s="12">
        <v>396390145</v>
      </c>
      <c r="E51" s="12">
        <v>99097506</v>
      </c>
      <c r="F51" s="13"/>
      <c r="G51" s="14">
        <f>IF(C52=0,0,+C51/C52)</f>
        <v>1.1642148612754895</v>
      </c>
      <c r="H51" s="14">
        <f>IF(D52=0,0,+D51/D52)</f>
        <v>1.1583363202487043</v>
      </c>
      <c r="I51" s="14">
        <f>+E51/E52</f>
        <v>1.1152148574575496</v>
      </c>
    </row>
    <row r="52" spans="1:9" ht="33" x14ac:dyDescent="0.3">
      <c r="A52" s="57"/>
      <c r="B52" s="15" t="s">
        <v>4</v>
      </c>
      <c r="C52" s="16">
        <v>346408611</v>
      </c>
      <c r="D52" s="16">
        <v>342206437</v>
      </c>
      <c r="E52" s="16">
        <v>88859564</v>
      </c>
      <c r="F52" s="17"/>
      <c r="G52" s="18"/>
      <c r="H52" s="18"/>
      <c r="I52" s="18"/>
    </row>
    <row r="53" spans="1:9" ht="16.5" x14ac:dyDescent="0.3">
      <c r="A53" s="4"/>
      <c r="B53" s="19"/>
      <c r="C53" s="20"/>
      <c r="D53" s="20"/>
      <c r="E53" s="20"/>
      <c r="F53" s="4"/>
      <c r="G53" s="23"/>
      <c r="H53" s="23"/>
      <c r="I53" s="23"/>
    </row>
    <row r="54" spans="1:9" ht="16.5" x14ac:dyDescent="0.3">
      <c r="A54" s="56" t="s">
        <v>35</v>
      </c>
      <c r="B54" s="11" t="s">
        <v>34</v>
      </c>
      <c r="C54" s="12">
        <v>403294053</v>
      </c>
      <c r="D54" s="12">
        <v>396390145</v>
      </c>
      <c r="E54" s="12">
        <v>99097506</v>
      </c>
      <c r="F54" s="13"/>
      <c r="G54" s="14">
        <f>IF(C55=0,0,+C54/C55)</f>
        <v>1.0243936203939441</v>
      </c>
      <c r="H54" s="14">
        <f>IF(D55=0,0,+D54/D55)</f>
        <v>1.0258009322987029</v>
      </c>
      <c r="I54" s="14">
        <f>+E54/E55</f>
        <v>1.0258009403777688</v>
      </c>
    </row>
    <row r="55" spans="1:9" ht="33" x14ac:dyDescent="0.3">
      <c r="A55" s="57"/>
      <c r="B55" s="15" t="s">
        <v>36</v>
      </c>
      <c r="C55" s="16">
        <v>393690516</v>
      </c>
      <c r="D55" s="16">
        <v>386420145</v>
      </c>
      <c r="E55" s="16">
        <v>96605006</v>
      </c>
      <c r="F55" s="17"/>
      <c r="G55" s="18"/>
      <c r="H55" s="18"/>
      <c r="I55" s="18"/>
    </row>
    <row r="56" spans="1:9" ht="16.5" x14ac:dyDescent="0.3">
      <c r="A56" s="4"/>
      <c r="B56" s="4"/>
      <c r="C56" s="4"/>
      <c r="D56" s="4"/>
      <c r="E56" s="4"/>
      <c r="F56" s="4"/>
      <c r="G56" s="23"/>
      <c r="H56" s="23"/>
      <c r="I56" s="23"/>
    </row>
    <row r="57" spans="1:9" ht="16.5" x14ac:dyDescent="0.3">
      <c r="A57" s="56" t="s">
        <v>37</v>
      </c>
      <c r="B57" s="11" t="s">
        <v>38</v>
      </c>
      <c r="C57" s="22">
        <v>46701927</v>
      </c>
      <c r="D57" s="22">
        <v>44213708</v>
      </c>
      <c r="E57" s="22">
        <v>-2488219</v>
      </c>
      <c r="F57" s="13"/>
      <c r="G57" s="14">
        <f>IF(C58=0,0,+C57/C58)</f>
        <v>0</v>
      </c>
      <c r="H57" s="14">
        <f>IF(D58=0,0,+D57/D58)</f>
        <v>0</v>
      </c>
      <c r="I57" s="14" t="e">
        <f>+E57/E58</f>
        <v>#DIV/0!</v>
      </c>
    </row>
    <row r="58" spans="1:9" ht="33" x14ac:dyDescent="0.3">
      <c r="A58" s="57"/>
      <c r="B58" s="15" t="s">
        <v>4</v>
      </c>
      <c r="C58" s="16">
        <v>0</v>
      </c>
      <c r="D58" s="16">
        <v>0</v>
      </c>
      <c r="E58" s="16">
        <v>0</v>
      </c>
      <c r="F58" s="17"/>
      <c r="G58" s="18"/>
      <c r="H58" s="18"/>
      <c r="I58" s="18"/>
    </row>
    <row r="59" spans="1:9" ht="16.5" x14ac:dyDescent="0.3">
      <c r="A59" s="4"/>
      <c r="B59" s="53"/>
      <c r="C59" s="4"/>
      <c r="D59" s="4"/>
      <c r="E59" s="4"/>
      <c r="F59" s="4"/>
      <c r="G59" s="4"/>
      <c r="H59" s="4"/>
      <c r="I59" s="4"/>
    </row>
    <row r="60" spans="1:9" ht="16.5" x14ac:dyDescent="0.3">
      <c r="A60" s="4" t="s">
        <v>39</v>
      </c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58" t="s">
        <v>40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8" t="s">
        <v>41</v>
      </c>
      <c r="B62" s="58"/>
      <c r="C62" s="58"/>
      <c r="D62" s="58"/>
      <c r="E62" s="58"/>
      <c r="F62" s="58"/>
      <c r="G62" s="58"/>
      <c r="H62" s="58"/>
      <c r="I62" s="58"/>
    </row>
    <row r="63" spans="1:9" x14ac:dyDescent="0.25">
      <c r="A63" s="58" t="s">
        <v>42</v>
      </c>
      <c r="B63" s="58"/>
      <c r="C63" s="58"/>
      <c r="D63" s="58"/>
      <c r="E63" s="58"/>
      <c r="F63" s="58"/>
      <c r="G63" s="58"/>
      <c r="H63" s="58"/>
      <c r="I63" s="58"/>
    </row>
    <row r="64" spans="1:9" x14ac:dyDescent="0.25">
      <c r="A64" s="58" t="s">
        <v>43</v>
      </c>
      <c r="B64" s="58"/>
      <c r="C64" s="58"/>
      <c r="D64" s="58"/>
      <c r="E64" s="58"/>
      <c r="F64" s="58"/>
      <c r="G64" s="58"/>
      <c r="H64" s="58"/>
      <c r="I64" s="58"/>
    </row>
    <row r="65" spans="1:9" x14ac:dyDescent="0.25">
      <c r="A65" s="58" t="s">
        <v>44</v>
      </c>
      <c r="B65" s="58"/>
      <c r="C65" s="58"/>
      <c r="D65" s="58"/>
      <c r="E65" s="58"/>
      <c r="F65" s="58"/>
      <c r="G65" s="58"/>
      <c r="H65" s="58"/>
      <c r="I65" s="58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ASST Santi Paolo e Carlo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Genovese Gaetano Giuseppe</dc:creator>
  <cp:lastModifiedBy>Genovese Gaetano Giuseppe</cp:lastModifiedBy>
  <dcterms:created xsi:type="dcterms:W3CDTF">2020-02-18T12:45:02Z</dcterms:created>
  <dcterms:modified xsi:type="dcterms:W3CDTF">2020-02-18T12:47:09Z</dcterms:modified>
</cp:coreProperties>
</file>